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730" windowHeight="11760"/>
  </bookViews>
  <sheets>
    <sheet name="ENERO" sheetId="1" r:id="rId1"/>
    <sheet name="% ENERO" sheetId="19" r:id="rId2"/>
    <sheet name="AJUSTE ENERO" sheetId="26" r:id="rId3"/>
    <sheet name="FEBRERO" sheetId="11" r:id="rId4"/>
    <sheet name="% FEBRERO" sheetId="20" r:id="rId5"/>
    <sheet name="AJUSTE FEBRERO" sheetId="27" r:id="rId6"/>
    <sheet name="MARZO" sheetId="12" r:id="rId7"/>
    <sheet name="% MARZO" sheetId="21" r:id="rId8"/>
    <sheet name="AJUSTE MARZO" sheetId="28" r:id="rId9"/>
    <sheet name="PRIMER TRIMESTRE" sheetId="13" r:id="rId10"/>
    <sheet name="%1TRIMESTRE" sheetId="25" r:id="rId11"/>
  </sheets>
  <calcPr calcId="125725"/>
</workbook>
</file>

<file path=xl/calcChain.xml><?xml version="1.0" encoding="utf-8"?>
<calcChain xmlns="http://schemas.openxmlformats.org/spreadsheetml/2006/main">
  <c r="I31" i="28"/>
  <c r="I30"/>
  <c r="I28"/>
  <c r="I26"/>
  <c r="I24"/>
  <c r="I22"/>
  <c r="I20"/>
  <c r="I18"/>
  <c r="I16"/>
  <c r="I14"/>
  <c r="I12"/>
  <c r="G29" i="27"/>
  <c r="G27"/>
  <c r="G25"/>
  <c r="G23"/>
  <c r="G21"/>
  <c r="G19"/>
  <c r="G17"/>
  <c r="G15"/>
  <c r="G13"/>
  <c r="G11"/>
  <c r="E31" i="26"/>
  <c r="E30"/>
  <c r="E28"/>
  <c r="E26"/>
  <c r="E24"/>
  <c r="E22"/>
  <c r="E20"/>
  <c r="E18"/>
  <c r="E16"/>
  <c r="E14"/>
  <c r="E12"/>
  <c r="R18" i="25" l="1"/>
  <c r="R20"/>
  <c r="R22"/>
  <c r="R24"/>
  <c r="R26"/>
  <c r="R28"/>
  <c r="R30"/>
  <c r="R32"/>
  <c r="R34"/>
  <c r="R16"/>
  <c r="P18"/>
  <c r="P20"/>
  <c r="P22"/>
  <c r="P24"/>
  <c r="P26"/>
  <c r="P28"/>
  <c r="P30"/>
  <c r="P32"/>
  <c r="P34"/>
  <c r="P16"/>
  <c r="N18"/>
  <c r="N20"/>
  <c r="N22"/>
  <c r="N24"/>
  <c r="N26"/>
  <c r="N28"/>
  <c r="N30"/>
  <c r="N32"/>
  <c r="N34"/>
  <c r="N16"/>
  <c r="L18"/>
  <c r="L20"/>
  <c r="L22"/>
  <c r="L24"/>
  <c r="L26"/>
  <c r="L28"/>
  <c r="L30"/>
  <c r="L32"/>
  <c r="L34"/>
  <c r="L16"/>
  <c r="J18"/>
  <c r="J20"/>
  <c r="J22"/>
  <c r="J24"/>
  <c r="J26"/>
  <c r="J28"/>
  <c r="J30"/>
  <c r="J32"/>
  <c r="J34"/>
  <c r="J16"/>
  <c r="H26"/>
  <c r="H18"/>
  <c r="H20"/>
  <c r="H22"/>
  <c r="H24"/>
  <c r="H28"/>
  <c r="H30"/>
  <c r="H32"/>
  <c r="H34"/>
  <c r="H16"/>
  <c r="F18"/>
  <c r="F20"/>
  <c r="F22"/>
  <c r="F24"/>
  <c r="F26"/>
  <c r="F28"/>
  <c r="F30"/>
  <c r="F32"/>
  <c r="F34"/>
  <c r="F16"/>
  <c r="D18"/>
  <c r="D20"/>
  <c r="D22"/>
  <c r="D24"/>
  <c r="D26"/>
  <c r="D28"/>
  <c r="D30"/>
  <c r="D32"/>
  <c r="D34"/>
  <c r="D16"/>
  <c r="Q35"/>
  <c r="O35"/>
  <c r="M35"/>
  <c r="K35"/>
  <c r="I35"/>
  <c r="G35"/>
  <c r="E35"/>
  <c r="C35"/>
  <c r="M15" i="19"/>
  <c r="M17"/>
  <c r="M19"/>
  <c r="M21"/>
  <c r="M23"/>
  <c r="M25"/>
  <c r="M27"/>
  <c r="M29"/>
  <c r="M31"/>
  <c r="M13"/>
  <c r="S24" i="20"/>
  <c r="S26"/>
  <c r="S28"/>
  <c r="S30"/>
  <c r="S32"/>
  <c r="S34"/>
  <c r="S18"/>
  <c r="S20"/>
  <c r="S22"/>
  <c r="S16"/>
  <c r="S18" i="21"/>
  <c r="S20"/>
  <c r="S22"/>
  <c r="S24"/>
  <c r="S26"/>
  <c r="S28"/>
  <c r="S30"/>
  <c r="S32"/>
  <c r="S34"/>
  <c r="S16"/>
  <c r="K15" i="13"/>
  <c r="K17"/>
  <c r="K19"/>
  <c r="K21"/>
  <c r="K23"/>
  <c r="K25"/>
  <c r="K27"/>
  <c r="K29"/>
  <c r="K31"/>
  <c r="K32"/>
  <c r="K13"/>
  <c r="K15" i="12"/>
  <c r="K17"/>
  <c r="K19"/>
  <c r="K21"/>
  <c r="K23"/>
  <c r="K25"/>
  <c r="K27"/>
  <c r="K29"/>
  <c r="K31"/>
  <c r="K13"/>
  <c r="K15" i="11"/>
  <c r="K17"/>
  <c r="K19"/>
  <c r="K21"/>
  <c r="K23"/>
  <c r="K25"/>
  <c r="K27"/>
  <c r="K29"/>
  <c r="K31"/>
  <c r="K13"/>
  <c r="K14" i="1"/>
  <c r="K16"/>
  <c r="K18"/>
  <c r="K20"/>
  <c r="K22"/>
  <c r="K24"/>
  <c r="K26"/>
  <c r="K28"/>
  <c r="K30"/>
  <c r="K12"/>
  <c r="Q35" i="20"/>
  <c r="O35"/>
  <c r="M35"/>
  <c r="K35"/>
  <c r="I35"/>
  <c r="G35"/>
  <c r="E35"/>
  <c r="C35"/>
  <c r="R35"/>
  <c r="P35"/>
  <c r="N35"/>
  <c r="L35"/>
  <c r="J35"/>
  <c r="H35"/>
  <c r="F35"/>
  <c r="D35"/>
  <c r="K32" i="19"/>
  <c r="I32"/>
  <c r="G32"/>
  <c r="E32"/>
  <c r="C32"/>
  <c r="L32"/>
  <c r="J32"/>
  <c r="H32"/>
  <c r="F32"/>
  <c r="D32"/>
  <c r="Q35" i="21"/>
  <c r="O35"/>
  <c r="M35"/>
  <c r="K35"/>
  <c r="I35"/>
  <c r="G35"/>
  <c r="E35"/>
  <c r="C35"/>
  <c r="R35"/>
  <c r="P35"/>
  <c r="N35"/>
  <c r="L35"/>
  <c r="J35"/>
  <c r="H35"/>
  <c r="F35"/>
  <c r="D35"/>
  <c r="S35" i="20" l="1"/>
  <c r="M32" i="19"/>
  <c r="S35" i="21"/>
  <c r="S32" i="25"/>
  <c r="D35"/>
  <c r="J35"/>
  <c r="S24"/>
  <c r="H35"/>
  <c r="R35"/>
  <c r="S20"/>
  <c r="P35"/>
  <c r="N35"/>
  <c r="S30"/>
  <c r="L35"/>
  <c r="S28"/>
  <c r="S22"/>
  <c r="S26"/>
  <c r="S18"/>
  <c r="F35"/>
  <c r="S34"/>
  <c r="S16"/>
  <c r="S35" l="1"/>
  <c r="J32" i="12" l="1"/>
  <c r="I32"/>
  <c r="H32"/>
  <c r="G32"/>
  <c r="F32"/>
  <c r="E32"/>
  <c r="D32"/>
  <c r="C32"/>
  <c r="J32" i="11"/>
  <c r="I32"/>
  <c r="H32"/>
  <c r="G32"/>
  <c r="F32"/>
  <c r="E32"/>
  <c r="D32"/>
  <c r="C32"/>
  <c r="D31" i="1"/>
  <c r="E31"/>
  <c r="F31"/>
  <c r="G31"/>
  <c r="H31"/>
  <c r="I31"/>
  <c r="J31"/>
  <c r="C31"/>
  <c r="K32" i="11" l="1"/>
  <c r="K32" i="12"/>
  <c r="K31" i="1"/>
</calcChain>
</file>

<file path=xl/sharedStrings.xml><?xml version="1.0" encoding="utf-8"?>
<sst xmlns="http://schemas.openxmlformats.org/spreadsheetml/2006/main" count="293" uniqueCount="56">
  <si>
    <t>MUNICIPIO</t>
  </si>
  <si>
    <t>TENENCIA</t>
  </si>
  <si>
    <t>T O T A L</t>
  </si>
  <si>
    <t>ARMERIA</t>
  </si>
  <si>
    <t>COLIMA</t>
  </si>
  <si>
    <t>COMALA</t>
  </si>
  <si>
    <t>COQUIMATLAN</t>
  </si>
  <si>
    <t>CUAUHTEMOC</t>
  </si>
  <si>
    <t>IXTLAHUACAN</t>
  </si>
  <si>
    <t>MANZANILLO</t>
  </si>
  <si>
    <t>MINATITLAN</t>
  </si>
  <si>
    <t>TECOMAN</t>
  </si>
  <si>
    <t>VILLA DE ALVAREZ</t>
  </si>
  <si>
    <t xml:space="preserve">T O T A L E S </t>
  </si>
  <si>
    <t xml:space="preserve"> </t>
  </si>
  <si>
    <t>PARTICIPACIONES FEDERALES MINISTRADAS A LOS 
MUNICIPIOS EN EL MES DE FEBRERO DEL EJERCICIO FISCAL 2014.</t>
  </si>
  <si>
    <t>PARTICIPACIONES FEDERALES MINISTRADAS A LOS 
MUNICIPIOS EN EL MES DE ENERO DEL EJERCICIO FISCAL 2014.</t>
  </si>
  <si>
    <t>PARTICIPACIONES FEDERALES MINISTRADAS A LOS 
MUNICIPIOS EN EL MES DE MARZO DEL EJERCICIO FISCAL 2014.</t>
  </si>
  <si>
    <t>PARTICIPACIONES FEDERALES MINISTRADAS A LOS 
MUNICIPIOS EN EL PRIMER TRIMESTRE DEL EJERCICIO FISCAL 2014.</t>
  </si>
  <si>
    <t>FONDO GENERAL DE PARTICIPACIONES</t>
  </si>
  <si>
    <t>F.G.P.</t>
  </si>
  <si>
    <t>FONDO DE FOMENTO MUNICIPAL</t>
  </si>
  <si>
    <t>IMPUESTO SOBRE AUTOMOVILES NUEVOS</t>
  </si>
  <si>
    <t>ISAN</t>
  </si>
  <si>
    <t>TOTAL MUNICIPIO</t>
  </si>
  <si>
    <t>FONDO DE FISCALIZACIÓN</t>
  </si>
  <si>
    <t>FISCALIZACIÓN</t>
  </si>
  <si>
    <t>I.E.P.S</t>
  </si>
  <si>
    <t>I.E.P.S.</t>
  </si>
  <si>
    <t>PERIODO: FEBRERO 2014</t>
  </si>
  <si>
    <t>IMPUESTOS SOBRE AUTOMOVILES NUEVOS</t>
  </si>
  <si>
    <t>FONDO DE COMPENSACIÓN DEL ISAN</t>
  </si>
  <si>
    <t>IMPUESTO ESPECIAL SOBRE PRODUCCIÓN Y SERVICIOS</t>
  </si>
  <si>
    <t>FONDO IEPS GAS Y DIESEL</t>
  </si>
  <si>
    <t>FONDO DE FISCALIZACION</t>
  </si>
  <si>
    <t>IMPUESTO SOBRE TENENCIA</t>
  </si>
  <si>
    <t>IEPS GAS Y DIESEL</t>
  </si>
  <si>
    <t>IEPS</t>
  </si>
  <si>
    <t>%</t>
  </si>
  <si>
    <t xml:space="preserve">% </t>
  </si>
  <si>
    <t>FONDO DE COMPENSACIÓN ISAN</t>
  </si>
  <si>
    <t>PORCENTAJES Y MONTOS DE PARTICIPACIONES FEDERALES DEFINITIVAS CORRESPONDIENTES 
A LOS MUNICIPIOS DEL ESTADO DE COLIMA DEL MES DE MARZO DEL EJERCICIO FISCAL 2014.</t>
  </si>
  <si>
    <t>PORCENTAJES Y MONTOS DE PARTICIPACIONES FEDERALES DEFINITIVAS CORRESPONDIENTES 
A LOS MUNICIPIOS DEL ESTADO DE COLIMA DEL MES DE FEBRERO DEL EJERCICIO FISCAL 2014.</t>
  </si>
  <si>
    <t>PORCENTAJES Y MONTOS DE PARTICIPACIONES FEDERALES DEFINITIVAS CORRESPONDIENTES 
A LOS MUNICIPIOS DEL ESTADO DE COLIMA DEL MES DE ENERO DEL EJERCICIO FISCAL 2014.</t>
  </si>
  <si>
    <t>AJUSTES DE PARTICIPACIONES FEDERALES DEFINITIVAS CORRESPONDIENTES 
A LOS MUNICIPIOS DEL ESTADO DE COLIMA DEL MES DE ENERO DEL EJERCICIO FISCAL 2014.</t>
  </si>
  <si>
    <t>FISCALIZACION 4o. AJUSTE TRIMESTRAL 2013</t>
  </si>
  <si>
    <t>AJUSTES DE PARTICIPACIONES FEDERALES DEFINITIVAS CORRESPONDIENTES 
A LOS MUNICIPIOS DEL ESTADO DE COLIMA DEL MES DE FEBRERO DEL EJERCICIO FISCAL 2014.</t>
  </si>
  <si>
    <t>3ER. AJUSTE CUATRIM. 2013 IEPS</t>
  </si>
  <si>
    <t>3ER. AJUSTE  CUATRIM. 2013 FOMENTO MUNICIPAL</t>
  </si>
  <si>
    <t>AJUSTES DE PARTICIPACIONES FEDERALES DEFINITIVAS CORRESPONDIENTES 
A LOS MUNICIPIOS DEL ESTADO DE COLIMA DEL MES DE MARZO DEL EJERCICIO FISCAL 2014.</t>
  </si>
  <si>
    <t>AJUSTE POR CAMBIO DE FACTOR ENE-FEB 2014 TENECIA</t>
  </si>
  <si>
    <t>IMPUESTO SOBRE AUTOMÓVILES NUEVOS</t>
  </si>
  <si>
    <t>AJUSTE POR CAMBIO DE FACTOR ENE-FEB 2014 ISAN</t>
  </si>
  <si>
    <t>AJUSTE POR CAMBIO DE FACTOR ENE-FEB 2014 FDO. IEPS GAS Y DIESEL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</si>
  <si>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</si>
  <si>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PORCENTAJES Y MONTOS DE PARTICIPACIONES FEDERALES DEFINITIVAS CORRESPONDIENTES 
A LOS MUNICIPIOS DEL ESTADO DE COLIMA DEL PRIMER TRIMESTRE, PARA EL EJERCICIO FISCAL 2014.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</si>
</sst>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"/>
    <numFmt numFmtId="165" formatCode="mmmm\-yy"/>
    <numFmt numFmtId="166" formatCode="_-* #,##0.00\ _P_t_a_-;\-* #,##0.00\ _P_t_a_-;_-* &quot;-&quot;??\ _P_t_a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12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18"/>
      <color theme="1"/>
      <name val="Gothic725 Bd BT"/>
      <family val="2"/>
    </font>
    <font>
      <b/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04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4" fontId="0" fillId="0" borderId="9" xfId="0" applyNumberFormat="1" applyFont="1" applyFill="1" applyBorder="1"/>
    <xf numFmtId="4" fontId="0" fillId="0" borderId="5" xfId="0" applyNumberFormat="1" applyFont="1" applyFill="1" applyBorder="1"/>
    <xf numFmtId="4" fontId="0" fillId="0" borderId="0" xfId="0" applyNumberFormat="1" applyFont="1"/>
    <xf numFmtId="4" fontId="0" fillId="0" borderId="5" xfId="0" applyNumberFormat="1" applyFont="1" applyBorder="1"/>
    <xf numFmtId="43" fontId="7" fillId="0" borderId="5" xfId="1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43" fontId="6" fillId="0" borderId="5" xfId="1" applyFont="1" applyBorder="1"/>
    <xf numFmtId="0" fontId="4" fillId="2" borderId="4" xfId="0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/>
    <xf numFmtId="0" fontId="4" fillId="0" borderId="0" xfId="0" applyFont="1" applyAlignment="1">
      <alignment horizontal="center"/>
    </xf>
    <xf numFmtId="4" fontId="6" fillId="0" borderId="5" xfId="0" applyNumberFormat="1" applyFont="1" applyBorder="1"/>
    <xf numFmtId="0" fontId="5" fillId="0" borderId="0" xfId="0" applyFont="1"/>
    <xf numFmtId="4" fontId="5" fillId="0" borderId="0" xfId="0" applyNumberFormat="1" applyFont="1"/>
    <xf numFmtId="4" fontId="5" fillId="0" borderId="6" xfId="0" applyNumberFormat="1" applyFont="1" applyFill="1" applyBorder="1"/>
    <xf numFmtId="0" fontId="5" fillId="0" borderId="0" xfId="0" applyFont="1" applyAlignment="1">
      <alignment horizontal="center"/>
    </xf>
    <xf numFmtId="4" fontId="0" fillId="0" borderId="0" xfId="0" applyNumberFormat="1"/>
    <xf numFmtId="43" fontId="6" fillId="0" borderId="0" xfId="1" applyFont="1" applyBorder="1"/>
    <xf numFmtId="0" fontId="10" fillId="0" borderId="0" xfId="0" applyFont="1"/>
    <xf numFmtId="0" fontId="11" fillId="0" borderId="5" xfId="0" applyFont="1" applyBorder="1"/>
    <xf numFmtId="4" fontId="11" fillId="0" borderId="9" xfId="0" applyNumberFormat="1" applyFont="1" applyBorder="1"/>
    <xf numFmtId="4" fontId="11" fillId="0" borderId="5" xfId="0" applyNumberFormat="1" applyFont="1" applyBorder="1"/>
    <xf numFmtId="0" fontId="10" fillId="0" borderId="10" xfId="0" applyFont="1" applyBorder="1"/>
    <xf numFmtId="43" fontId="7" fillId="0" borderId="5" xfId="1" applyFont="1" applyBorder="1"/>
    <xf numFmtId="0" fontId="4" fillId="2" borderId="5" xfId="0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right"/>
    </xf>
    <xf numFmtId="4" fontId="6" fillId="0" borderId="5" xfId="0" applyNumberFormat="1" applyFont="1" applyFill="1" applyBorder="1"/>
    <xf numFmtId="0" fontId="4" fillId="0" borderId="0" xfId="0" applyFont="1" applyFill="1" applyAlignment="1">
      <alignment horizontal="center"/>
    </xf>
    <xf numFmtId="4" fontId="0" fillId="0" borderId="5" xfId="0" applyNumberFormat="1" applyFont="1" applyFill="1" applyBorder="1" applyAlignment="1">
      <alignment horizontal="right"/>
    </xf>
    <xf numFmtId="4" fontId="9" fillId="3" borderId="2" xfId="0" applyNumberFormat="1" applyFont="1" applyFill="1" applyBorder="1" applyAlignment="1">
      <alignment horizontal="right"/>
    </xf>
    <xf numFmtId="0" fontId="12" fillId="0" borderId="0" xfId="0" applyFont="1"/>
    <xf numFmtId="4" fontId="0" fillId="0" borderId="5" xfId="0" applyNumberFormat="1" applyFont="1" applyBorder="1" applyAlignment="1">
      <alignment horizontal="right"/>
    </xf>
    <xf numFmtId="4" fontId="8" fillId="0" borderId="5" xfId="2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 shrinkToFi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164" fontId="8" fillId="0" borderId="5" xfId="2" applyNumberFormat="1" applyFont="1" applyFill="1" applyBorder="1" applyAlignment="1">
      <alignment horizontal="right"/>
    </xf>
    <xf numFmtId="164" fontId="8" fillId="0" borderId="0" xfId="2" applyNumberFormat="1" applyFont="1" applyFill="1" applyBorder="1" applyAlignment="1">
      <alignment horizontal="right"/>
    </xf>
    <xf numFmtId="164" fontId="9" fillId="3" borderId="4" xfId="2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9" fillId="3" borderId="4" xfId="2" applyNumberFormat="1" applyFont="1" applyFill="1" applyBorder="1" applyAlignment="1">
      <alignment horizontal="right"/>
    </xf>
    <xf numFmtId="164" fontId="8" fillId="0" borderId="0" xfId="2" applyNumberFormat="1" applyFont="1" applyFill="1" applyAlignment="1">
      <alignment horizontal="right"/>
    </xf>
    <xf numFmtId="0" fontId="15" fillId="0" borderId="0" xfId="0" applyFont="1"/>
    <xf numFmtId="0" fontId="5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6" fillId="0" borderId="5" xfId="0" applyFont="1" applyBorder="1"/>
    <xf numFmtId="4" fontId="4" fillId="3" borderId="4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6" fillId="0" borderId="0" xfId="0" applyFont="1" applyBorder="1"/>
    <xf numFmtId="0" fontId="17" fillId="0" borderId="0" xfId="0" applyFont="1" applyBorder="1" applyAlignment="1">
      <alignment horizontal="center"/>
    </xf>
    <xf numFmtId="0" fontId="19" fillId="2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165" fontId="13" fillId="3" borderId="12" xfId="13" applyNumberFormat="1" applyFont="1" applyFill="1" applyBorder="1" applyAlignment="1">
      <alignment horizontal="center" wrapText="1"/>
    </xf>
    <xf numFmtId="0" fontId="19" fillId="2" borderId="1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5" xfId="0" applyFont="1" applyBorder="1"/>
    <xf numFmtId="4" fontId="0" fillId="0" borderId="3" xfId="0" applyNumberFormat="1" applyFont="1" applyFill="1" applyBorder="1"/>
    <xf numFmtId="0" fontId="20" fillId="0" borderId="0" xfId="15" applyFont="1" applyBorder="1"/>
    <xf numFmtId="166" fontId="21" fillId="0" borderId="0" xfId="15" applyNumberFormat="1" applyFont="1" applyBorder="1" applyAlignment="1">
      <alignment horizontal="right"/>
    </xf>
    <xf numFmtId="4" fontId="21" fillId="0" borderId="0" xfId="15" applyNumberFormat="1" applyFont="1" applyBorder="1" applyAlignment="1">
      <alignment horizontal="right"/>
    </xf>
    <xf numFmtId="0" fontId="19" fillId="2" borderId="12" xfId="0" applyFont="1" applyFill="1" applyBorder="1" applyAlignment="1">
      <alignment horizontal="right" vertical="center"/>
    </xf>
    <xf numFmtId="4" fontId="19" fillId="3" borderId="13" xfId="0" applyNumberFormat="1" applyFont="1" applyFill="1" applyBorder="1" applyAlignment="1">
      <alignment vertical="center"/>
    </xf>
    <xf numFmtId="4" fontId="19" fillId="3" borderId="12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6" fillId="0" borderId="3" xfId="0" applyFont="1" applyBorder="1"/>
    <xf numFmtId="43" fontId="6" fillId="0" borderId="3" xfId="1" applyFont="1" applyBorder="1"/>
    <xf numFmtId="0" fontId="6" fillId="0" borderId="4" xfId="0" applyFont="1" applyBorder="1"/>
    <xf numFmtId="43" fontId="6" fillId="0" borderId="4" xfId="1" applyFont="1" applyBorder="1"/>
    <xf numFmtId="4" fontId="4" fillId="3" borderId="12" xfId="0" applyNumberFormat="1" applyFont="1" applyFill="1" applyBorder="1" applyAlignment="1">
      <alignment vertical="center"/>
    </xf>
    <xf numFmtId="0" fontId="5" fillId="0" borderId="0" xfId="0" applyFont="1" applyBorder="1"/>
    <xf numFmtId="0" fontId="24" fillId="0" borderId="0" xfId="0" applyFont="1" applyAlignment="1"/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3" fillId="0" borderId="0" xfId="0" applyFont="1" applyAlignment="1">
      <alignment horizontal="right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 shrinkToFit="1"/>
    </xf>
    <xf numFmtId="0" fontId="13" fillId="3" borderId="5" xfId="0" applyFont="1" applyFill="1" applyBorder="1" applyAlignment="1">
      <alignment horizontal="center" vertical="center" wrapText="1" shrinkToFit="1"/>
    </xf>
    <xf numFmtId="0" fontId="13" fillId="3" borderId="11" xfId="0" applyFont="1" applyFill="1" applyBorder="1" applyAlignment="1">
      <alignment horizontal="center" vertical="center" wrapText="1" shrinkToFit="1"/>
    </xf>
    <xf numFmtId="0" fontId="13" fillId="3" borderId="7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21">
    <cellStyle name="Millares" xfId="1" builtinId="3"/>
    <cellStyle name="Millares 2" xfId="4"/>
    <cellStyle name="Millares 3" xfId="6"/>
    <cellStyle name="Moneda 2" xfId="3"/>
    <cellStyle name="Moneda 3" xfId="7"/>
    <cellStyle name="Normal" xfId="0" builtinId="0"/>
    <cellStyle name="Normal 2" xfId="2"/>
    <cellStyle name="Normal 2 2" xfId="11"/>
    <cellStyle name="Normal 2 3" xfId="13"/>
    <cellStyle name="Normal 2 4" xfId="14"/>
    <cellStyle name="Normal 2 5" xfId="17"/>
    <cellStyle name="Normal 2 6" xfId="18"/>
    <cellStyle name="Normal 3" xfId="8"/>
    <cellStyle name="Normal 3 2" xfId="10"/>
    <cellStyle name="Normal 3 3" xfId="12"/>
    <cellStyle name="Normal 3 4" xfId="15"/>
    <cellStyle name="Normal 3 5" xfId="16"/>
    <cellStyle name="Normal 3 6" xfId="19"/>
    <cellStyle name="Normal 3 7" xfId="20"/>
    <cellStyle name="Porcentual 2" xfId="5"/>
    <cellStyle name="Porcentual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455930</xdr:colOff>
      <xdr:row>6</xdr:row>
      <xdr:rowOff>9525</xdr:rowOff>
    </xdr:to>
    <xdr:pic>
      <xdr:nvPicPr>
        <xdr:cNvPr id="4" name="Imagen 3" descr="D:\Oficina Actual\2014\DIRECCION EGRESOS\17 logo transparencia\logo_gob_circular_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455930</xdr:colOff>
      <xdr:row>6</xdr:row>
      <xdr:rowOff>38100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141605</xdr:colOff>
      <xdr:row>6</xdr:row>
      <xdr:rowOff>38100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122555</xdr:colOff>
      <xdr:row>4</xdr:row>
      <xdr:rowOff>171450</xdr:rowOff>
    </xdr:to>
    <xdr:pic>
      <xdr:nvPicPr>
        <xdr:cNvPr id="4" name="Imagen 3" descr="D:\Oficina Actual\2014\DIRECCION EGRESOS\17 logo transparencia\logo_gob_circular_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17780</xdr:colOff>
      <xdr:row>5</xdr:row>
      <xdr:rowOff>171450</xdr:rowOff>
    </xdr:to>
    <xdr:pic>
      <xdr:nvPicPr>
        <xdr:cNvPr id="4" name="Imagen 3" descr="D:\Oficina Actual\2014\DIRECCION EGRESOS\17 logo transparencia\logo_gob_circular_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455930</xdr:colOff>
      <xdr:row>6</xdr:row>
      <xdr:rowOff>38100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138430</xdr:colOff>
      <xdr:row>6</xdr:row>
      <xdr:rowOff>44450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27305</xdr:colOff>
      <xdr:row>5</xdr:row>
      <xdr:rowOff>171450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455930</xdr:colOff>
      <xdr:row>6</xdr:row>
      <xdr:rowOff>38100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141605</xdr:colOff>
      <xdr:row>6</xdr:row>
      <xdr:rowOff>38100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627380</xdr:colOff>
      <xdr:row>5</xdr:row>
      <xdr:rowOff>171450</xdr:rowOff>
    </xdr:to>
    <xdr:pic>
      <xdr:nvPicPr>
        <xdr:cNvPr id="6" name="Imagen 5" descr="D:\Oficina Actual\2014\DIRECCION EGRESOS\17 logo transparencia\logo_gob_circular_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58"/>
  <sheetViews>
    <sheetView showGridLines="0" tabSelected="1" topLeftCell="A10" workbookViewId="0"/>
  </sheetViews>
  <sheetFormatPr baseColWidth="10" defaultRowHeight="14.25"/>
  <cols>
    <col min="1" max="1" width="2.28515625" style="22" customWidth="1"/>
    <col min="2" max="2" width="16.28515625" style="22" customWidth="1"/>
    <col min="3" max="5" width="14.28515625" style="22" customWidth="1"/>
    <col min="6" max="6" width="14.85546875" style="22" customWidth="1"/>
    <col min="7" max="11" width="14.28515625" style="22" customWidth="1"/>
    <col min="12" max="12" width="2.28515625" style="22" customWidth="1"/>
    <col min="13" max="16384" width="11.42578125" style="22"/>
  </cols>
  <sheetData>
    <row r="5" spans="1:12" ht="15.75" customHeight="1">
      <c r="D5" s="82"/>
      <c r="E5" s="82"/>
      <c r="F5" s="82"/>
      <c r="G5" s="82"/>
      <c r="H5" s="82"/>
      <c r="I5" s="82"/>
      <c r="J5" s="82"/>
      <c r="K5" s="82"/>
    </row>
    <row r="6" spans="1:12" ht="15" customHeight="1">
      <c r="D6" s="82"/>
      <c r="E6" s="82"/>
      <c r="F6" s="82"/>
      <c r="G6" s="82"/>
      <c r="H6" s="82"/>
      <c r="I6" s="82"/>
      <c r="J6" s="82"/>
      <c r="K6" s="82"/>
    </row>
    <row r="7" spans="1:12" ht="17.25" customHeight="1">
      <c r="C7" s="79"/>
      <c r="D7" s="79"/>
      <c r="E7" s="79"/>
    </row>
    <row r="8" spans="1:12" ht="41.25" customHeight="1">
      <c r="A8" s="81" t="s">
        <v>16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>
      <c r="B9" s="14"/>
      <c r="C9" s="19"/>
      <c r="D9" s="14"/>
      <c r="E9" s="14"/>
      <c r="F9" s="14"/>
      <c r="G9" s="14"/>
      <c r="H9" s="14"/>
      <c r="I9" s="14"/>
      <c r="J9" s="12"/>
      <c r="K9" s="13"/>
    </row>
    <row r="10" spans="1:12" ht="15" thickBot="1">
      <c r="B10" s="14"/>
      <c r="C10" s="19"/>
      <c r="D10" s="14"/>
      <c r="E10" s="14"/>
      <c r="F10" s="14"/>
      <c r="G10" s="14"/>
      <c r="H10" s="14"/>
      <c r="I10" s="14"/>
      <c r="J10" s="12"/>
      <c r="K10" s="13"/>
    </row>
    <row r="11" spans="1:12" ht="49.5" customHeight="1">
      <c r="B11" s="8" t="s">
        <v>0</v>
      </c>
      <c r="C11" s="38" t="s">
        <v>35</v>
      </c>
      <c r="D11" s="37" t="s">
        <v>30</v>
      </c>
      <c r="E11" s="37" t="s">
        <v>31</v>
      </c>
      <c r="F11" s="38" t="s">
        <v>19</v>
      </c>
      <c r="G11" s="38" t="s">
        <v>32</v>
      </c>
      <c r="H11" s="38" t="s">
        <v>33</v>
      </c>
      <c r="I11" s="38" t="s">
        <v>34</v>
      </c>
      <c r="J11" s="38" t="s">
        <v>21</v>
      </c>
      <c r="K11" s="1" t="s">
        <v>2</v>
      </c>
    </row>
    <row r="12" spans="1:12" ht="10.5" customHeight="1">
      <c r="B12" s="23" t="s">
        <v>3</v>
      </c>
      <c r="C12" s="24">
        <v>495.74</v>
      </c>
      <c r="D12" s="25">
        <v>56654.16</v>
      </c>
      <c r="E12" s="25">
        <v>10861.316999999999</v>
      </c>
      <c r="F12" s="25">
        <v>2791106.3431680002</v>
      </c>
      <c r="G12" s="25">
        <v>42790.816937000003</v>
      </c>
      <c r="H12" s="25">
        <v>68705.399999999994</v>
      </c>
      <c r="I12" s="25">
        <v>191122.0980504</v>
      </c>
      <c r="J12" s="25">
        <v>1178457.8397600001</v>
      </c>
      <c r="K12" s="25">
        <f>SUM(C12:J12)</f>
        <v>4340193.7149154004</v>
      </c>
    </row>
    <row r="13" spans="1:12" ht="10.5" customHeight="1">
      <c r="B13" s="23"/>
      <c r="C13" s="24"/>
      <c r="D13" s="25"/>
      <c r="E13" s="25"/>
      <c r="F13" s="25"/>
      <c r="G13" s="25"/>
      <c r="H13" s="25"/>
      <c r="I13" s="25"/>
      <c r="J13" s="25"/>
      <c r="K13" s="25"/>
    </row>
    <row r="14" spans="1:12" ht="10.5" customHeight="1">
      <c r="B14" s="23" t="s">
        <v>4</v>
      </c>
      <c r="C14" s="24">
        <v>2871.68</v>
      </c>
      <c r="D14" s="25">
        <v>241235.62</v>
      </c>
      <c r="E14" s="25">
        <v>46247.913719999997</v>
      </c>
      <c r="F14" s="25">
        <v>12576152.173728</v>
      </c>
      <c r="G14" s="25">
        <v>176846.651212</v>
      </c>
      <c r="H14" s="25">
        <v>409629.23</v>
      </c>
      <c r="I14" s="25">
        <v>948893.88719400007</v>
      </c>
      <c r="J14" s="25">
        <v>5431216.9610400004</v>
      </c>
      <c r="K14" s="25">
        <f t="shared" ref="K14:K30" si="0">SUM(C14:J14)</f>
        <v>19833094.116893999</v>
      </c>
    </row>
    <row r="15" spans="1:12" ht="10.5" customHeight="1">
      <c r="B15" s="23"/>
      <c r="C15" s="24"/>
      <c r="D15" s="25"/>
      <c r="E15" s="25"/>
      <c r="F15" s="25"/>
      <c r="G15" s="25"/>
      <c r="H15" s="25"/>
      <c r="I15" s="25"/>
      <c r="J15" s="25"/>
      <c r="K15" s="25"/>
    </row>
    <row r="16" spans="1:12" ht="10.5" customHeight="1">
      <c r="B16" s="23" t="s">
        <v>5</v>
      </c>
      <c r="C16" s="24">
        <v>434.03</v>
      </c>
      <c r="D16" s="25">
        <v>59853.45</v>
      </c>
      <c r="E16" s="25">
        <v>11474.661959999999</v>
      </c>
      <c r="F16" s="25">
        <v>2699840.8625759999</v>
      </c>
      <c r="G16" s="25">
        <v>65524.350792999998</v>
      </c>
      <c r="H16" s="25">
        <v>50016.1</v>
      </c>
      <c r="I16" s="25">
        <v>275519.6895792</v>
      </c>
      <c r="J16" s="25">
        <v>1014796.64988</v>
      </c>
      <c r="K16" s="25">
        <f t="shared" si="0"/>
        <v>4177459.7947881999</v>
      </c>
    </row>
    <row r="17" spans="2:11" ht="10.5" customHeight="1">
      <c r="B17" s="23"/>
      <c r="C17" s="24"/>
      <c r="D17" s="25"/>
      <c r="E17" s="25"/>
      <c r="F17" s="25"/>
      <c r="G17" s="25"/>
      <c r="H17" s="25"/>
      <c r="I17" s="25"/>
      <c r="J17" s="25"/>
      <c r="K17" s="25"/>
    </row>
    <row r="18" spans="2:11" ht="10.5" customHeight="1">
      <c r="B18" s="23" t="s">
        <v>6</v>
      </c>
      <c r="C18" s="24">
        <v>433.83</v>
      </c>
      <c r="D18" s="25">
        <v>45356.65</v>
      </c>
      <c r="E18" s="25">
        <v>8695.4426100000001</v>
      </c>
      <c r="F18" s="25">
        <v>2199613.6081920001</v>
      </c>
      <c r="G18" s="25">
        <v>43355.262555000001</v>
      </c>
      <c r="H18" s="25">
        <v>46411.74</v>
      </c>
      <c r="I18" s="25">
        <v>166293.82743599999</v>
      </c>
      <c r="J18" s="25">
        <v>1002151.20876</v>
      </c>
      <c r="K18" s="25">
        <f t="shared" si="0"/>
        <v>3512311.5695529999</v>
      </c>
    </row>
    <row r="19" spans="2:11" ht="10.5" customHeight="1">
      <c r="B19" s="23"/>
      <c r="C19" s="24"/>
      <c r="D19" s="25"/>
      <c r="E19" s="25"/>
      <c r="F19" s="25"/>
      <c r="G19" s="25"/>
      <c r="H19" s="25"/>
      <c r="I19" s="25"/>
      <c r="J19" s="25"/>
      <c r="K19" s="25"/>
    </row>
    <row r="20" spans="2:11" ht="10.5" customHeight="1">
      <c r="B20" s="23" t="s">
        <v>7</v>
      </c>
      <c r="C20" s="24">
        <v>475.11</v>
      </c>
      <c r="D20" s="25">
        <v>52132.93</v>
      </c>
      <c r="E20" s="25">
        <v>9994.5413100000005</v>
      </c>
      <c r="F20" s="25">
        <v>2893924.4162399997</v>
      </c>
      <c r="G20" s="25">
        <v>52688.078893999998</v>
      </c>
      <c r="H20" s="25">
        <v>64900.79</v>
      </c>
      <c r="I20" s="25">
        <v>209187.44420640002</v>
      </c>
      <c r="J20" s="25">
        <v>1132739.7064800002</v>
      </c>
      <c r="K20" s="25">
        <f t="shared" si="0"/>
        <v>4416043.0171303991</v>
      </c>
    </row>
    <row r="21" spans="2:11" ht="10.5" customHeight="1">
      <c r="B21" s="23"/>
      <c r="C21" s="24"/>
      <c r="D21" s="25"/>
      <c r="E21" s="25"/>
      <c r="F21" s="25"/>
      <c r="G21" s="25"/>
      <c r="H21" s="25"/>
      <c r="I21" s="25"/>
      <c r="J21" s="25"/>
      <c r="K21" s="25"/>
    </row>
    <row r="22" spans="2:11" ht="10.5" customHeight="1">
      <c r="B22" s="23" t="s">
        <v>8</v>
      </c>
      <c r="C22" s="24">
        <v>5330.18</v>
      </c>
      <c r="D22" s="25">
        <v>61441.99</v>
      </c>
      <c r="E22" s="25">
        <v>11779.20477</v>
      </c>
      <c r="F22" s="25">
        <v>3168876.1172639998</v>
      </c>
      <c r="G22" s="25">
        <v>77932.422567999994</v>
      </c>
      <c r="H22" s="25">
        <v>313134.63</v>
      </c>
      <c r="I22" s="25">
        <v>306879.27765000006</v>
      </c>
      <c r="J22" s="25">
        <v>1248980.4921600001</v>
      </c>
      <c r="K22" s="25">
        <f t="shared" si="0"/>
        <v>5194354.3144119997</v>
      </c>
    </row>
    <row r="23" spans="2:11" ht="10.5" customHeight="1">
      <c r="B23" s="23"/>
      <c r="C23" s="24"/>
      <c r="D23" s="25"/>
      <c r="E23" s="25"/>
      <c r="F23" s="25"/>
      <c r="G23" s="25"/>
      <c r="H23" s="25"/>
      <c r="I23" s="25"/>
      <c r="J23" s="25"/>
      <c r="K23" s="25"/>
    </row>
    <row r="24" spans="2:11" ht="10.5" customHeight="1">
      <c r="B24" s="23" t="s">
        <v>9</v>
      </c>
      <c r="C24" s="24">
        <v>3326.15</v>
      </c>
      <c r="D24" s="25">
        <v>248900.59</v>
      </c>
      <c r="E24" s="25">
        <v>47717.386020000005</v>
      </c>
      <c r="F24" s="25">
        <v>13318406.240567999</v>
      </c>
      <c r="G24" s="25">
        <v>182023.97998400001</v>
      </c>
      <c r="H24" s="25">
        <v>461603.26</v>
      </c>
      <c r="I24" s="25">
        <v>1019348.7372024001</v>
      </c>
      <c r="J24" s="25">
        <v>5769239.3294400005</v>
      </c>
      <c r="K24" s="25">
        <f t="shared" si="0"/>
        <v>21050565.673214398</v>
      </c>
    </row>
    <row r="25" spans="2:11" ht="10.5" customHeight="1">
      <c r="B25" s="23"/>
      <c r="C25" s="24"/>
      <c r="D25" s="25"/>
      <c r="E25" s="25"/>
      <c r="F25" s="25"/>
      <c r="G25" s="25"/>
      <c r="H25" s="25"/>
      <c r="I25" s="25"/>
      <c r="J25" s="25"/>
      <c r="K25" s="25"/>
    </row>
    <row r="26" spans="2:11" ht="10.5" customHeight="1">
      <c r="B26" s="23" t="s">
        <v>10</v>
      </c>
      <c r="C26" s="24">
        <v>1756.16</v>
      </c>
      <c r="D26" s="25">
        <v>53088.28</v>
      </c>
      <c r="E26" s="25">
        <v>10177.692929999999</v>
      </c>
      <c r="F26" s="25">
        <v>2908365.1568399998</v>
      </c>
      <c r="G26" s="25">
        <v>69368.420087999999</v>
      </c>
      <c r="H26" s="25">
        <v>100699.68</v>
      </c>
      <c r="I26" s="25">
        <v>245966.63612400001</v>
      </c>
      <c r="J26" s="25">
        <v>862564.99332000001</v>
      </c>
      <c r="K26" s="25">
        <f t="shared" si="0"/>
        <v>4251987.0193020003</v>
      </c>
    </row>
    <row r="27" spans="2:11" ht="10.5" customHeight="1">
      <c r="B27" s="23"/>
      <c r="C27" s="24"/>
      <c r="D27" s="25"/>
      <c r="E27" s="25"/>
      <c r="F27" s="25"/>
      <c r="G27" s="25"/>
      <c r="H27" s="25"/>
      <c r="I27" s="25"/>
      <c r="J27" s="25"/>
      <c r="K27" s="25"/>
    </row>
    <row r="28" spans="2:11" ht="10.5" customHeight="1">
      <c r="B28" s="23" t="s">
        <v>11</v>
      </c>
      <c r="C28" s="24">
        <v>1528.72</v>
      </c>
      <c r="D28" s="25">
        <v>151411.01</v>
      </c>
      <c r="E28" s="25">
        <v>29027.402099999999</v>
      </c>
      <c r="F28" s="25">
        <v>7927388.9597760001</v>
      </c>
      <c r="G28" s="25">
        <v>108042.676742</v>
      </c>
      <c r="H28" s="25">
        <v>269860.02</v>
      </c>
      <c r="I28" s="25">
        <v>604077.38261640002</v>
      </c>
      <c r="J28" s="25">
        <v>3554341.6809600005</v>
      </c>
      <c r="K28" s="25">
        <f t="shared" si="0"/>
        <v>12645677.852194402</v>
      </c>
    </row>
    <row r="29" spans="2:11" ht="10.5" customHeight="1">
      <c r="B29" s="23"/>
      <c r="C29" s="24"/>
      <c r="D29" s="25"/>
      <c r="E29" s="25"/>
      <c r="F29" s="25"/>
      <c r="G29" s="25"/>
      <c r="H29" s="25"/>
      <c r="I29" s="25"/>
      <c r="J29" s="25"/>
      <c r="K29" s="25"/>
    </row>
    <row r="30" spans="2:11" ht="10.5" customHeight="1">
      <c r="B30" s="23" t="s">
        <v>12</v>
      </c>
      <c r="C30" s="24">
        <v>3987.21</v>
      </c>
      <c r="D30" s="25">
        <v>140791.13</v>
      </c>
      <c r="E30" s="25">
        <v>26991.437579999998</v>
      </c>
      <c r="F30" s="25">
        <v>7279288.5216479991</v>
      </c>
      <c r="G30" s="25">
        <v>154609.44022700001</v>
      </c>
      <c r="H30" s="25">
        <v>439954.83</v>
      </c>
      <c r="I30" s="25">
        <v>664851.05994119996</v>
      </c>
      <c r="J30" s="25">
        <v>3123667.1382000004</v>
      </c>
      <c r="K30" s="25">
        <f t="shared" si="0"/>
        <v>11834140.7675962</v>
      </c>
    </row>
    <row r="31" spans="2:11" ht="15" thickBot="1">
      <c r="B31" s="10" t="s">
        <v>13</v>
      </c>
      <c r="C31" s="11">
        <f>SUM(C12:C30)</f>
        <v>20638.809999999998</v>
      </c>
      <c r="D31" s="11">
        <f t="shared" ref="D31:J31" si="1">SUM(D12:D30)</f>
        <v>1110865.81</v>
      </c>
      <c r="E31" s="11">
        <f t="shared" si="1"/>
        <v>212967</v>
      </c>
      <c r="F31" s="11">
        <f t="shared" si="1"/>
        <v>57762962.399999991</v>
      </c>
      <c r="G31" s="11">
        <f t="shared" si="1"/>
        <v>973182.10000000009</v>
      </c>
      <c r="H31" s="11">
        <f t="shared" si="1"/>
        <v>2224915.6799999997</v>
      </c>
      <c r="I31" s="11">
        <f t="shared" si="1"/>
        <v>4632140.04</v>
      </c>
      <c r="J31" s="11">
        <f t="shared" si="1"/>
        <v>24318156</v>
      </c>
      <c r="K31" s="2">
        <f>SUM(C31:J31)</f>
        <v>91255827.839999989</v>
      </c>
    </row>
    <row r="32" spans="2:11">
      <c r="B32" s="16"/>
      <c r="C32" s="17"/>
      <c r="D32" s="16"/>
      <c r="E32" s="16"/>
      <c r="F32" s="18"/>
      <c r="G32" s="16"/>
      <c r="H32" s="16"/>
      <c r="I32" s="16"/>
      <c r="J32" s="16"/>
      <c r="K32" s="16"/>
    </row>
    <row r="34" spans="10:11">
      <c r="J34" s="80" t="s">
        <v>14</v>
      </c>
      <c r="K34" s="80"/>
    </row>
    <row r="58" spans="1:1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</sheetData>
  <mergeCells count="4">
    <mergeCell ref="J34:K34"/>
    <mergeCell ref="A8:L8"/>
    <mergeCell ref="D5:K5"/>
    <mergeCell ref="D6:K6"/>
  </mergeCells>
  <pageMargins left="0.70866141732283472" right="0.70866141732283472" top="0.31496062992125984" bottom="0.31496062992125984" header="0.31496062992125984" footer="0.31496062992125984"/>
  <pageSetup paperSize="216"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7:L59"/>
  <sheetViews>
    <sheetView workbookViewId="0"/>
  </sheetViews>
  <sheetFormatPr baseColWidth="10" defaultRowHeight="14.25"/>
  <cols>
    <col min="1" max="1" width="2.28515625" style="22" customWidth="1"/>
    <col min="2" max="2" width="16.28515625" style="22" customWidth="1"/>
    <col min="3" max="5" width="14.28515625" style="22" customWidth="1"/>
    <col min="6" max="6" width="15.140625" style="22" customWidth="1"/>
    <col min="7" max="11" width="14.28515625" style="22" customWidth="1"/>
    <col min="12" max="12" width="2.28515625" style="22" customWidth="1"/>
    <col min="13" max="16384" width="11.42578125" style="22"/>
  </cols>
  <sheetData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41.25" customHeight="1">
      <c r="A8" s="81" t="s">
        <v>18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>
      <c r="B9" s="14"/>
      <c r="C9" s="19"/>
      <c r="D9" s="14"/>
      <c r="E9" s="14"/>
      <c r="F9" s="14"/>
      <c r="G9" s="14"/>
      <c r="H9" s="14"/>
      <c r="I9" s="14"/>
      <c r="J9" s="12"/>
      <c r="K9" s="13"/>
    </row>
    <row r="10" spans="1:12">
      <c r="B10" s="14"/>
      <c r="C10" s="19"/>
      <c r="D10" s="14"/>
      <c r="E10" s="14"/>
      <c r="F10" s="14"/>
      <c r="G10" s="14"/>
      <c r="H10" s="14"/>
      <c r="I10" s="14"/>
      <c r="J10" s="12"/>
      <c r="K10" s="13"/>
    </row>
    <row r="11" spans="1:12" ht="15" thickBot="1">
      <c r="B11" s="14"/>
      <c r="C11" s="19"/>
      <c r="D11" s="14"/>
      <c r="E11" s="14"/>
      <c r="F11" s="14"/>
      <c r="G11" s="14"/>
      <c r="H11" s="14"/>
      <c r="I11" s="14"/>
      <c r="J11" s="12"/>
      <c r="K11" s="13"/>
    </row>
    <row r="12" spans="1:12" ht="45">
      <c r="B12" s="8" t="s">
        <v>0</v>
      </c>
      <c r="C12" s="38" t="s">
        <v>35</v>
      </c>
      <c r="D12" s="37" t="s">
        <v>30</v>
      </c>
      <c r="E12" s="37" t="s">
        <v>31</v>
      </c>
      <c r="F12" s="38" t="s">
        <v>19</v>
      </c>
      <c r="G12" s="38" t="s">
        <v>32</v>
      </c>
      <c r="H12" s="38" t="s">
        <v>33</v>
      </c>
      <c r="I12" s="38" t="s">
        <v>34</v>
      </c>
      <c r="J12" s="38" t="s">
        <v>21</v>
      </c>
      <c r="K12" s="1" t="s">
        <v>2</v>
      </c>
    </row>
    <row r="13" spans="1:12" ht="10.5" customHeight="1">
      <c r="B13" s="23" t="s">
        <v>3</v>
      </c>
      <c r="C13" s="21">
        <v>2969.3739437999998</v>
      </c>
      <c r="D13" s="9">
        <v>104099.80688580002</v>
      </c>
      <c r="E13" s="15">
        <v>32583.950999999997</v>
      </c>
      <c r="F13" s="15">
        <v>8512852.3204736002</v>
      </c>
      <c r="G13" s="15">
        <v>161119.29914080002</v>
      </c>
      <c r="H13" s="15">
        <v>420226.18146250007</v>
      </c>
      <c r="I13" s="15">
        <v>393331.77804799995</v>
      </c>
      <c r="J13" s="15">
        <v>3625769.9382690005</v>
      </c>
      <c r="K13" s="15">
        <f>SUM(C13:J13)</f>
        <v>13252952.649223501</v>
      </c>
    </row>
    <row r="14" spans="1:12" ht="10.5" customHeight="1">
      <c r="B14" s="23"/>
      <c r="C14" s="21"/>
      <c r="D14" s="9"/>
      <c r="E14" s="15"/>
      <c r="F14" s="15"/>
      <c r="G14" s="15"/>
      <c r="H14" s="15"/>
      <c r="I14" s="15"/>
      <c r="J14" s="15"/>
      <c r="K14" s="15"/>
    </row>
    <row r="15" spans="1:12" ht="10.5" customHeight="1">
      <c r="B15" s="23" t="s">
        <v>4</v>
      </c>
      <c r="C15" s="21">
        <v>5832.7030765999998</v>
      </c>
      <c r="D15" s="9">
        <v>433850.88037339994</v>
      </c>
      <c r="E15" s="15">
        <v>138743.74115999998</v>
      </c>
      <c r="F15" s="15">
        <v>38357164.884385601</v>
      </c>
      <c r="G15" s="15">
        <v>665876.71230080002</v>
      </c>
      <c r="H15" s="15">
        <v>1397119.9642092001</v>
      </c>
      <c r="I15" s="15">
        <v>1952836.0332800001</v>
      </c>
      <c r="J15" s="15">
        <v>16710265.332501</v>
      </c>
      <c r="K15" s="15">
        <f t="shared" ref="K15:K32" si="0">SUM(C15:J15)</f>
        <v>59661690.251286604</v>
      </c>
    </row>
    <row r="16" spans="1:12" ht="10.5" customHeight="1">
      <c r="B16" s="23"/>
      <c r="C16" s="21"/>
      <c r="D16" s="9"/>
      <c r="E16" s="15"/>
      <c r="F16" s="15"/>
      <c r="G16" s="15"/>
      <c r="H16" s="15"/>
      <c r="I16" s="15"/>
      <c r="J16" s="15"/>
      <c r="K16" s="15"/>
    </row>
    <row r="17" spans="2:11" ht="10.5" customHeight="1">
      <c r="B17" s="23" t="s">
        <v>5</v>
      </c>
      <c r="C17" s="21">
        <v>2439.1278857000002</v>
      </c>
      <c r="D17" s="9">
        <v>108981.38849700001</v>
      </c>
      <c r="E17" s="15">
        <v>34423.98588</v>
      </c>
      <c r="F17" s="15">
        <v>8234493.3248951994</v>
      </c>
      <c r="G17" s="15">
        <v>246717.36209119999</v>
      </c>
      <c r="H17" s="15">
        <v>315064.80283190007</v>
      </c>
      <c r="I17" s="15">
        <v>567023.125504</v>
      </c>
      <c r="J17" s="15">
        <v>3122232.3467595</v>
      </c>
      <c r="K17" s="15">
        <f t="shared" si="0"/>
        <v>12631375.4643445</v>
      </c>
    </row>
    <row r="18" spans="2:11" ht="10.5" customHeight="1">
      <c r="B18" s="23"/>
      <c r="C18" s="21"/>
      <c r="D18" s="9"/>
      <c r="E18" s="15"/>
      <c r="F18" s="15"/>
      <c r="G18" s="15"/>
      <c r="H18" s="15"/>
      <c r="I18" s="15"/>
      <c r="J18" s="15"/>
      <c r="K18" s="15"/>
    </row>
    <row r="19" spans="2:11" ht="10.5" customHeight="1">
      <c r="B19" s="23" t="s">
        <v>6</v>
      </c>
      <c r="C19" s="21">
        <v>5249.4386038000002</v>
      </c>
      <c r="D19" s="9">
        <v>87421.052931500002</v>
      </c>
      <c r="E19" s="15">
        <v>26086.327830000002</v>
      </c>
      <c r="F19" s="15">
        <v>6708804.1465984005</v>
      </c>
      <c r="G19" s="15">
        <v>163244.59351199999</v>
      </c>
      <c r="H19" s="15">
        <v>568995.13270670001</v>
      </c>
      <c r="I19" s="15">
        <v>342234.87231999997</v>
      </c>
      <c r="J19" s="15">
        <v>3083326.0246814997</v>
      </c>
      <c r="K19" s="15">
        <f t="shared" si="0"/>
        <v>10985361.589183901</v>
      </c>
    </row>
    <row r="20" spans="2:11" ht="10.5" customHeight="1">
      <c r="B20" s="23"/>
      <c r="C20" s="21"/>
      <c r="D20" s="9"/>
      <c r="E20" s="15"/>
      <c r="F20" s="15"/>
      <c r="G20" s="15"/>
      <c r="H20" s="15"/>
      <c r="I20" s="15"/>
      <c r="J20" s="15"/>
      <c r="K20" s="15"/>
    </row>
    <row r="21" spans="2:11" ht="10.5" customHeight="1">
      <c r="B21" s="23" t="s">
        <v>7</v>
      </c>
      <c r="C21" s="21">
        <v>4454.0718338000006</v>
      </c>
      <c r="D21" s="9">
        <v>98241.898559699999</v>
      </c>
      <c r="E21" s="15">
        <v>29983.623930000002</v>
      </c>
      <c r="F21" s="15">
        <v>8826446.6319479998</v>
      </c>
      <c r="G21" s="15">
        <v>198385.2366496</v>
      </c>
      <c r="H21" s="15">
        <v>550629.63092979998</v>
      </c>
      <c r="I21" s="15">
        <v>430510.49676800001</v>
      </c>
      <c r="J21" s="15">
        <v>3485108.6199870007</v>
      </c>
      <c r="K21" s="15">
        <f t="shared" si="0"/>
        <v>13623760.210605901</v>
      </c>
    </row>
    <row r="22" spans="2:11" ht="10.5" customHeight="1">
      <c r="B22" s="23"/>
      <c r="C22" s="21"/>
      <c r="D22" s="9"/>
      <c r="E22" s="15"/>
      <c r="F22" s="15"/>
      <c r="G22" s="15"/>
      <c r="H22" s="15"/>
      <c r="I22" s="15"/>
      <c r="J22" s="15"/>
      <c r="K22" s="15"/>
    </row>
    <row r="23" spans="2:11" ht="10.5" customHeight="1">
      <c r="B23" s="23" t="s">
        <v>8</v>
      </c>
      <c r="C23" s="21">
        <v>4507.0927794000017</v>
      </c>
      <c r="D23" s="9">
        <v>114717.25293290001</v>
      </c>
      <c r="E23" s="15">
        <v>35337.614310000004</v>
      </c>
      <c r="F23" s="15">
        <v>9665047.1502727997</v>
      </c>
      <c r="G23" s="15">
        <v>293437.1952512</v>
      </c>
      <c r="H23" s="15">
        <v>308859.10961450002</v>
      </c>
      <c r="I23" s="15">
        <v>631561.56800000009</v>
      </c>
      <c r="J23" s="15">
        <v>3842747.5037040003</v>
      </c>
      <c r="K23" s="15">
        <f t="shared" si="0"/>
        <v>14896214.486864801</v>
      </c>
    </row>
    <row r="24" spans="2:11" ht="10.5" customHeight="1">
      <c r="B24" s="23"/>
      <c r="C24" s="21"/>
      <c r="D24" s="9"/>
      <c r="E24" s="15"/>
      <c r="F24" s="15"/>
      <c r="G24" s="15"/>
      <c r="H24" s="15"/>
      <c r="I24" s="15"/>
      <c r="J24" s="15"/>
      <c r="K24" s="15"/>
    </row>
    <row r="25" spans="2:11" ht="10.5" customHeight="1">
      <c r="B25" s="23" t="s">
        <v>9</v>
      </c>
      <c r="C25" s="21">
        <v>6415.9771904000008</v>
      </c>
      <c r="D25" s="9">
        <v>447844.75369719992</v>
      </c>
      <c r="E25" s="15">
        <v>143152.15806000002</v>
      </c>
      <c r="F25" s="15">
        <v>40621033.930703595</v>
      </c>
      <c r="G25" s="15">
        <v>685370.79170559999</v>
      </c>
      <c r="H25" s="15">
        <v>1535070.8843499003</v>
      </c>
      <c r="I25" s="15">
        <v>2097833.0362880002</v>
      </c>
      <c r="J25" s="15">
        <v>17750261.249586001</v>
      </c>
      <c r="K25" s="15">
        <f t="shared" si="0"/>
        <v>63286982.781580694</v>
      </c>
    </row>
    <row r="26" spans="2:11" ht="10.5" customHeight="1">
      <c r="B26" s="23"/>
      <c r="C26" s="21"/>
      <c r="D26" s="9"/>
      <c r="E26" s="15"/>
      <c r="F26" s="15"/>
      <c r="G26" s="15"/>
      <c r="H26" s="15"/>
      <c r="I26" s="15"/>
      <c r="J26" s="15"/>
      <c r="K26" s="15"/>
    </row>
    <row r="27" spans="2:11" ht="10.5" customHeight="1">
      <c r="B27" s="23" t="s">
        <v>10</v>
      </c>
      <c r="C27" s="21">
        <v>5196.4154371000004</v>
      </c>
      <c r="D27" s="9">
        <v>100987.79560659999</v>
      </c>
      <c r="E27" s="15">
        <v>30533.07879</v>
      </c>
      <c r="F27" s="15">
        <v>8870490.7768179998</v>
      </c>
      <c r="G27" s="15">
        <v>261191.34961920002</v>
      </c>
      <c r="H27" s="15">
        <v>444545.78913510009</v>
      </c>
      <c r="I27" s="15">
        <v>506202.55488000001</v>
      </c>
      <c r="J27" s="15">
        <v>2653860.0848205001</v>
      </c>
      <c r="K27" s="15">
        <f t="shared" si="0"/>
        <v>12873007.845106501</v>
      </c>
    </row>
    <row r="28" spans="2:11" ht="10.5" customHeight="1">
      <c r="B28" s="23"/>
      <c r="C28" s="21"/>
      <c r="D28" s="9"/>
      <c r="E28" s="15"/>
      <c r="F28" s="15"/>
      <c r="G28" s="15"/>
      <c r="H28" s="15"/>
      <c r="I28" s="15"/>
      <c r="J28" s="15"/>
      <c r="K28" s="15"/>
    </row>
    <row r="29" spans="2:11" ht="10.5" customHeight="1">
      <c r="B29" s="23" t="s">
        <v>11</v>
      </c>
      <c r="C29" s="21">
        <v>7476.4733532999999</v>
      </c>
      <c r="D29" s="9">
        <v>277518.11553339998</v>
      </c>
      <c r="E29" s="15">
        <v>87082.206299999991</v>
      </c>
      <c r="F29" s="15">
        <v>24178473.7678352</v>
      </c>
      <c r="G29" s="15">
        <v>406810.6570528</v>
      </c>
      <c r="H29" s="15">
        <v>1352254.4603103003</v>
      </c>
      <c r="I29" s="15">
        <v>1243199.1559679999</v>
      </c>
      <c r="J29" s="15">
        <v>10935669.297924001</v>
      </c>
      <c r="K29" s="15">
        <f t="shared" si="0"/>
        <v>38488484.134277001</v>
      </c>
    </row>
    <row r="30" spans="2:11" ht="10.5" customHeight="1">
      <c r="B30" s="23"/>
      <c r="C30" s="21"/>
      <c r="D30" s="9"/>
      <c r="E30" s="15"/>
      <c r="F30" s="15"/>
      <c r="G30" s="15"/>
      <c r="H30" s="15"/>
      <c r="I30" s="15"/>
      <c r="J30" s="15"/>
      <c r="K30" s="15"/>
    </row>
    <row r="31" spans="2:11" ht="10.5" customHeight="1">
      <c r="B31" s="23" t="s">
        <v>12</v>
      </c>
      <c r="C31" s="21">
        <v>8483.9358960999998</v>
      </c>
      <c r="D31" s="9">
        <v>260330.8649825</v>
      </c>
      <c r="E31" s="15">
        <v>80974.312739999994</v>
      </c>
      <c r="F31" s="15">
        <v>22201772.5460696</v>
      </c>
      <c r="G31" s="15">
        <v>582147.44267680007</v>
      </c>
      <c r="H31" s="15">
        <v>1493308.2344501005</v>
      </c>
      <c r="I31" s="15">
        <v>1368272.178944</v>
      </c>
      <c r="J31" s="15">
        <v>9610609.7517675012</v>
      </c>
      <c r="K31" s="15">
        <f t="shared" si="0"/>
        <v>35605899.267526604</v>
      </c>
    </row>
    <row r="32" spans="2:11" ht="15" thickBot="1">
      <c r="B32" s="10" t="s">
        <v>13</v>
      </c>
      <c r="C32" s="11">
        <v>53024.61</v>
      </c>
      <c r="D32" s="11">
        <v>2033993.8099999998</v>
      </c>
      <c r="E32" s="11">
        <v>638901</v>
      </c>
      <c r="F32" s="11">
        <v>176176579.47999999</v>
      </c>
      <c r="G32" s="11">
        <v>3664300.6400000006</v>
      </c>
      <c r="H32" s="11">
        <v>8386074.1900000013</v>
      </c>
      <c r="I32" s="11">
        <v>9533004.8000000007</v>
      </c>
      <c r="J32" s="11">
        <v>74819850.150000006</v>
      </c>
      <c r="K32" s="11">
        <f t="shared" si="0"/>
        <v>275305728.67999995</v>
      </c>
    </row>
    <row r="33" spans="2:11">
      <c r="B33" s="16"/>
      <c r="C33" s="17"/>
      <c r="D33" s="16"/>
      <c r="E33" s="16"/>
      <c r="F33" s="18"/>
      <c r="G33" s="16"/>
      <c r="H33" s="16"/>
      <c r="I33" s="16"/>
      <c r="J33" s="16"/>
      <c r="K33" s="16"/>
    </row>
    <row r="35" spans="2:11">
      <c r="J35" s="80" t="s">
        <v>14</v>
      </c>
      <c r="K35" s="80"/>
    </row>
    <row r="59" spans="1:1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</sheetData>
  <mergeCells count="2">
    <mergeCell ref="J35:K35"/>
    <mergeCell ref="A8:L8"/>
  </mergeCells>
  <pageMargins left="0.70866141732283472" right="0.70866141732283472" top="0.31" bottom="0.31" header="0.31496062992125984" footer="0.31496062992125984"/>
  <pageSetup paperSize="216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7:T58"/>
  <sheetViews>
    <sheetView workbookViewId="0">
      <selection activeCell="L10" sqref="L10"/>
    </sheetView>
  </sheetViews>
  <sheetFormatPr baseColWidth="10" defaultRowHeight="14.25"/>
  <cols>
    <col min="1" max="1" width="2.28515625" style="22" customWidth="1"/>
    <col min="2" max="2" width="16.28515625" style="22" customWidth="1"/>
    <col min="3" max="3" width="6.5703125" style="22" bestFit="1" customWidth="1"/>
    <col min="4" max="4" width="12.42578125" style="22" customWidth="1"/>
    <col min="5" max="5" width="6.5703125" style="22" bestFit="1" customWidth="1"/>
    <col min="6" max="6" width="13" style="22" customWidth="1"/>
    <col min="7" max="7" width="6.5703125" style="22" bestFit="1" customWidth="1"/>
    <col min="8" max="8" width="12.42578125" style="22" customWidth="1"/>
    <col min="9" max="9" width="6.5703125" style="22" bestFit="1" customWidth="1"/>
    <col min="10" max="10" width="11.140625" style="22" customWidth="1"/>
    <col min="11" max="11" width="6.5703125" style="22" bestFit="1" customWidth="1"/>
    <col min="12" max="12" width="10.5703125" style="22" customWidth="1"/>
    <col min="13" max="13" width="6.5703125" style="22" bestFit="1" customWidth="1"/>
    <col min="14" max="14" width="13.7109375" style="22" customWidth="1"/>
    <col min="15" max="15" width="6.5703125" style="22" bestFit="1" customWidth="1"/>
    <col min="16" max="16" width="10.140625" style="22" customWidth="1"/>
    <col min="17" max="17" width="6.5703125" style="22" bestFit="1" customWidth="1"/>
    <col min="18" max="18" width="11.140625" style="22" customWidth="1"/>
    <col min="19" max="19" width="12.85546875" style="22" customWidth="1"/>
    <col min="20" max="20" width="2.28515625" style="22" customWidth="1"/>
    <col min="21" max="16384" width="11.42578125" style="22"/>
  </cols>
  <sheetData>
    <row r="7" spans="1:20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20" ht="37.5" customHeight="1">
      <c r="A8" s="81" t="s">
        <v>55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20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20" ht="15" thickBo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20" s="46" customFormat="1" ht="11.25" customHeight="1">
      <c r="B12" s="100" t="s">
        <v>0</v>
      </c>
      <c r="C12" s="87" t="s">
        <v>19</v>
      </c>
      <c r="D12" s="85"/>
      <c r="E12" s="87" t="s">
        <v>25</v>
      </c>
      <c r="F12" s="85"/>
      <c r="G12" s="83" t="s">
        <v>33</v>
      </c>
      <c r="H12" s="83"/>
      <c r="I12" s="87" t="s">
        <v>27</v>
      </c>
      <c r="J12" s="85"/>
      <c r="K12" s="87" t="s">
        <v>22</v>
      </c>
      <c r="L12" s="85"/>
      <c r="M12" s="87" t="s">
        <v>40</v>
      </c>
      <c r="N12" s="85"/>
      <c r="O12" s="87" t="s">
        <v>35</v>
      </c>
      <c r="P12" s="85"/>
      <c r="Q12" s="87" t="s">
        <v>21</v>
      </c>
      <c r="R12" s="85"/>
      <c r="S12" s="83" t="s">
        <v>24</v>
      </c>
    </row>
    <row r="13" spans="1:20" s="46" customFormat="1" ht="30.75" customHeight="1" thickBot="1">
      <c r="B13" s="101"/>
      <c r="C13" s="88"/>
      <c r="D13" s="89"/>
      <c r="E13" s="88"/>
      <c r="F13" s="89"/>
      <c r="G13" s="96"/>
      <c r="H13" s="96"/>
      <c r="I13" s="88"/>
      <c r="J13" s="89"/>
      <c r="K13" s="88"/>
      <c r="L13" s="89"/>
      <c r="M13" s="88"/>
      <c r="N13" s="89"/>
      <c r="O13" s="88"/>
      <c r="P13" s="89"/>
      <c r="Q13" s="88"/>
      <c r="R13" s="89" t="s">
        <v>29</v>
      </c>
      <c r="S13" s="84"/>
    </row>
    <row r="14" spans="1:20" s="46" customFormat="1" ht="11.25" customHeight="1">
      <c r="B14" s="39"/>
      <c r="C14" s="83" t="s">
        <v>39</v>
      </c>
      <c r="D14" s="85" t="s">
        <v>20</v>
      </c>
      <c r="E14" s="83" t="s">
        <v>39</v>
      </c>
      <c r="F14" s="83" t="s">
        <v>26</v>
      </c>
      <c r="G14" s="83" t="s">
        <v>39</v>
      </c>
      <c r="H14" s="83" t="s">
        <v>33</v>
      </c>
      <c r="I14" s="83" t="s">
        <v>39</v>
      </c>
      <c r="J14" s="83" t="s">
        <v>28</v>
      </c>
      <c r="K14" s="83" t="s">
        <v>39</v>
      </c>
      <c r="L14" s="83" t="s">
        <v>23</v>
      </c>
      <c r="M14" s="90" t="s">
        <v>39</v>
      </c>
      <c r="N14" s="92" t="s">
        <v>40</v>
      </c>
      <c r="O14" s="83" t="s">
        <v>39</v>
      </c>
      <c r="P14" s="83" t="s">
        <v>35</v>
      </c>
      <c r="Q14" s="83" t="s">
        <v>39</v>
      </c>
      <c r="R14" s="83" t="s">
        <v>21</v>
      </c>
      <c r="S14" s="84"/>
    </row>
    <row r="15" spans="1:20" s="46" customFormat="1" ht="41.25" customHeight="1">
      <c r="B15" s="39"/>
      <c r="C15" s="84"/>
      <c r="D15" s="86"/>
      <c r="E15" s="84"/>
      <c r="F15" s="84"/>
      <c r="G15" s="84"/>
      <c r="H15" s="84"/>
      <c r="I15" s="84"/>
      <c r="J15" s="84"/>
      <c r="K15" s="84"/>
      <c r="L15" s="84"/>
      <c r="M15" s="91"/>
      <c r="N15" s="93"/>
      <c r="O15" s="84"/>
      <c r="P15" s="84"/>
      <c r="Q15" s="84"/>
      <c r="R15" s="84"/>
      <c r="S15" s="84"/>
    </row>
    <row r="16" spans="1:20" ht="15">
      <c r="B16" s="23" t="s">
        <v>3</v>
      </c>
      <c r="C16" s="40">
        <v>4.8319999999999999</v>
      </c>
      <c r="D16" s="36">
        <f>'% ENERO'!D13+'% FEBRERO'!D16+'% MARZO'!D16</f>
        <v>8512852.3200000003</v>
      </c>
      <c r="E16" s="40">
        <v>4.2670000000000003</v>
      </c>
      <c r="F16" s="36">
        <f>'% FEBRERO'!F16+'% MARZO'!F16</f>
        <v>292226.94</v>
      </c>
      <c r="G16" s="40">
        <v>5.0110000000000001</v>
      </c>
      <c r="H16" s="35">
        <f>'% ENERO'!F13+'% FEBRERO'!H16+'% MARZO'!H16</f>
        <v>262460.06</v>
      </c>
      <c r="I16" s="40">
        <v>4.4409999999999998</v>
      </c>
      <c r="J16" s="29">
        <f>'% FEBRERO'!J16+'% MARZO'!J16</f>
        <v>127455.45999999999</v>
      </c>
      <c r="K16" s="40">
        <v>5.0999999999999996</v>
      </c>
      <c r="L16" s="29">
        <f>'% ENERO'!H13+'% FEBRERO'!L16+'% MARZO'!L16</f>
        <v>115212.85</v>
      </c>
      <c r="M16" s="40">
        <v>5.1180000000000003</v>
      </c>
      <c r="N16" s="29">
        <f>'% ENERO'!J13+'% FEBRERO'!N16+'% MARZO'!N16</f>
        <v>32583.956999999999</v>
      </c>
      <c r="O16" s="40">
        <v>2.4020000000000001</v>
      </c>
      <c r="P16" s="29">
        <f>'% ENERO'!L13+'% FEBRERO'!P16+'% MARZO'!P16</f>
        <v>2859.9200000000005</v>
      </c>
      <c r="Q16" s="40">
        <v>4.8659999999999997</v>
      </c>
      <c r="R16" s="29">
        <f>'% FEBRERO'!R16+'% MARZO'!R16</f>
        <v>2510911.16</v>
      </c>
      <c r="S16" s="29">
        <f>R16+P16+N16+L16+J16+H16+F16+D16</f>
        <v>11856562.666999999</v>
      </c>
    </row>
    <row r="17" spans="2:19" ht="15">
      <c r="B17" s="23"/>
      <c r="C17" s="40"/>
      <c r="D17" s="36"/>
      <c r="E17" s="40"/>
      <c r="F17" s="36"/>
      <c r="G17" s="40"/>
      <c r="H17" s="35"/>
      <c r="I17" s="40"/>
      <c r="J17" s="29"/>
      <c r="K17" s="40"/>
      <c r="L17" s="29"/>
      <c r="M17" s="40"/>
      <c r="N17" s="29"/>
      <c r="O17" s="40"/>
      <c r="P17" s="29"/>
      <c r="Q17" s="40"/>
      <c r="R17" s="29"/>
      <c r="S17" s="29"/>
    </row>
    <row r="18" spans="2:19" ht="15">
      <c r="B18" s="23" t="s">
        <v>4</v>
      </c>
      <c r="C18" s="40">
        <v>21.771999999999998</v>
      </c>
      <c r="D18" s="36">
        <f>'% ENERO'!D15+'% FEBRERO'!D18+'% MARZO'!D18</f>
        <v>38357164.880000003</v>
      </c>
      <c r="E18" s="40">
        <v>19.79</v>
      </c>
      <c r="F18" s="36">
        <f>'% FEBRERO'!F18+'% MARZO'!F18</f>
        <v>1450864.95</v>
      </c>
      <c r="G18" s="40">
        <v>16.66</v>
      </c>
      <c r="H18" s="35">
        <f>'% ENERO'!F15+'% FEBRERO'!H18+'% MARZO'!H18</f>
        <v>1564816.1</v>
      </c>
      <c r="I18" s="40">
        <v>17.47</v>
      </c>
      <c r="J18" s="29">
        <f>'% FEBRERO'!J18+'% MARZO'!J18</f>
        <v>526750.16</v>
      </c>
      <c r="K18" s="40">
        <v>21.716000000000001</v>
      </c>
      <c r="L18" s="29">
        <f>'% ENERO'!H15+'% FEBRERO'!L18+'% MARZO'!L18</f>
        <v>490580.81000000006</v>
      </c>
      <c r="M18" s="40">
        <v>21.33</v>
      </c>
      <c r="N18" s="29">
        <f>'% ENERO'!J15+'% FEBRERO'!N18+'% MARZO'!N18</f>
        <v>138743.73372000002</v>
      </c>
      <c r="O18" s="40">
        <v>13.914</v>
      </c>
      <c r="P18" s="29">
        <f>'% ENERO'!L15+'% FEBRERO'!P18+'% MARZO'!P18</f>
        <v>16566.59</v>
      </c>
      <c r="Q18" s="40">
        <v>22.01</v>
      </c>
      <c r="R18" s="29">
        <f>'% FEBRERO'!R18+'% MARZO'!R18</f>
        <v>11571537.9</v>
      </c>
      <c r="S18" s="29">
        <f t="shared" ref="S18:S35" si="0">R18+P18+N18+L18+J18+H18+F18+D18</f>
        <v>54117025.123720005</v>
      </c>
    </row>
    <row r="19" spans="2:19" ht="15">
      <c r="B19" s="23"/>
      <c r="C19" s="40"/>
      <c r="D19" s="36"/>
      <c r="E19" s="40"/>
      <c r="F19" s="36"/>
      <c r="G19" s="40"/>
      <c r="H19" s="35"/>
      <c r="I19" s="40"/>
      <c r="J19" s="29"/>
      <c r="K19" s="40"/>
      <c r="L19" s="29"/>
      <c r="M19" s="40"/>
      <c r="N19" s="29"/>
      <c r="O19" s="40"/>
      <c r="P19" s="29"/>
      <c r="Q19" s="40"/>
      <c r="R19" s="29"/>
      <c r="S19" s="29"/>
    </row>
    <row r="20" spans="2:19" ht="15">
      <c r="B20" s="23" t="s">
        <v>5</v>
      </c>
      <c r="C20" s="40">
        <v>4.6740000000000004</v>
      </c>
      <c r="D20" s="36">
        <f>'% ENERO'!D17+'% FEBRERO'!D20+'% MARZO'!D20</f>
        <v>8234493.3200000003</v>
      </c>
      <c r="E20" s="40">
        <v>5.8680000000000003</v>
      </c>
      <c r="F20" s="36">
        <f>'% FEBRERO'!F20+'% MARZO'!F20</f>
        <v>421271.41000000003</v>
      </c>
      <c r="G20" s="40">
        <v>3.7570000000000001</v>
      </c>
      <c r="H20" s="35">
        <f>'% ENERO'!F17+'% FEBRERO'!H20+'% MARZO'!H20</f>
        <v>191065.47</v>
      </c>
      <c r="I20" s="40">
        <v>6.5019999999999998</v>
      </c>
      <c r="J20" s="29">
        <f>'% FEBRERO'!J20+'% MARZO'!J20</f>
        <v>195168.88</v>
      </c>
      <c r="K20" s="40">
        <v>5.3879999999999999</v>
      </c>
      <c r="L20" s="29">
        <f>'% ENERO'!H17+'% FEBRERO'!L20+'% MARZO'!L20</f>
        <v>121718.98</v>
      </c>
      <c r="M20" s="40">
        <v>5.3579999999999997</v>
      </c>
      <c r="N20" s="29">
        <f>'% ENERO'!J17+'% FEBRERO'!N20+'% MARZO'!N20</f>
        <v>34423.981960000005</v>
      </c>
      <c r="O20" s="40">
        <v>2.1030000000000002</v>
      </c>
      <c r="P20" s="29">
        <f>'% ENERO'!L17+'% FEBRERO'!P20+'% MARZO'!P20</f>
        <v>2503.9199999999996</v>
      </c>
      <c r="Q20" s="40">
        <v>4.1840000000000002</v>
      </c>
      <c r="R20" s="29">
        <f>'% FEBRERO'!R20+'% MARZO'!R20</f>
        <v>2162221.16</v>
      </c>
      <c r="S20" s="29">
        <f t="shared" si="0"/>
        <v>11362867.121960001</v>
      </c>
    </row>
    <row r="21" spans="2:19" ht="15">
      <c r="B21" s="23"/>
      <c r="C21" s="40"/>
      <c r="D21" s="36"/>
      <c r="E21" s="40"/>
      <c r="F21" s="36"/>
      <c r="G21" s="40"/>
      <c r="H21" s="35"/>
      <c r="I21" s="40"/>
      <c r="J21" s="29"/>
      <c r="K21" s="40"/>
      <c r="L21" s="29"/>
      <c r="M21" s="40"/>
      <c r="N21" s="29"/>
      <c r="O21" s="40"/>
      <c r="P21" s="29"/>
      <c r="Q21" s="40"/>
      <c r="R21" s="29"/>
      <c r="S21" s="29"/>
    </row>
    <row r="22" spans="2:19" ht="15">
      <c r="B22" s="23" t="s">
        <v>6</v>
      </c>
      <c r="C22" s="40">
        <v>3.8079999999999998</v>
      </c>
      <c r="D22" s="36">
        <f>'% ENERO'!D19+'% FEBRERO'!D22+'% MARZO'!D22</f>
        <v>6708804.1499999994</v>
      </c>
      <c r="E22" s="40">
        <v>4.07</v>
      </c>
      <c r="F22" s="36">
        <f>'% FEBRERO'!F22+'% MARZO'!F22</f>
        <v>254264.34000000003</v>
      </c>
      <c r="G22" s="40">
        <v>6.7850000000000001</v>
      </c>
      <c r="H22" s="35">
        <f>'% ENERO'!F19+'% FEBRERO'!H22+'% MARZO'!H22</f>
        <v>177296.52</v>
      </c>
      <c r="I22" s="40">
        <v>4.859</v>
      </c>
      <c r="J22" s="29">
        <f>'% FEBRERO'!J22+'% MARZO'!J22</f>
        <v>129136.69</v>
      </c>
      <c r="K22" s="40">
        <v>4.0830000000000002</v>
      </c>
      <c r="L22" s="29">
        <f>'% ENERO'!H19+'% FEBRERO'!L22+'% MARZO'!L22</f>
        <v>92238.049999999988</v>
      </c>
      <c r="M22" s="40">
        <v>4.298</v>
      </c>
      <c r="N22" s="29">
        <f>'% ENERO'!J19+'% FEBRERO'!N22+'% MARZO'!N22</f>
        <v>26086.322610000003</v>
      </c>
      <c r="O22" s="40">
        <v>2.1019999999999999</v>
      </c>
      <c r="P22" s="29">
        <f>'% ENERO'!L19+'% FEBRERO'!P22+'% MARZO'!P22</f>
        <v>2502.7399999999998</v>
      </c>
      <c r="Q22" s="40">
        <v>4.3140000000000001</v>
      </c>
      <c r="R22" s="29">
        <f>'% FEBRERO'!R22+'% MARZO'!R22</f>
        <v>2134801.94</v>
      </c>
      <c r="S22" s="29">
        <f t="shared" si="0"/>
        <v>9525130.7526099999</v>
      </c>
    </row>
    <row r="23" spans="2:19" ht="15">
      <c r="B23" s="23"/>
      <c r="C23" s="40"/>
      <c r="D23" s="36"/>
      <c r="E23" s="40"/>
      <c r="F23" s="36"/>
      <c r="G23" s="40"/>
      <c r="H23" s="35"/>
      <c r="I23" s="40"/>
      <c r="J23" s="29"/>
      <c r="K23" s="40"/>
      <c r="L23" s="29"/>
      <c r="M23" s="40"/>
      <c r="N23" s="29"/>
      <c r="O23" s="40"/>
      <c r="P23" s="29"/>
      <c r="Q23" s="40"/>
      <c r="R23" s="29"/>
      <c r="S23" s="29"/>
    </row>
    <row r="24" spans="2:19" ht="15">
      <c r="B24" s="23" t="s">
        <v>7</v>
      </c>
      <c r="C24" s="40">
        <v>5.01</v>
      </c>
      <c r="D24" s="36">
        <f>'% ENERO'!D21+'% FEBRERO'!D24+'% MARZO'!D24</f>
        <v>8826446.6399999987</v>
      </c>
      <c r="E24" s="40">
        <v>4.835</v>
      </c>
      <c r="F24" s="36">
        <f>'% FEBRERO'!F24+'% MARZO'!F24</f>
        <v>319848.98</v>
      </c>
      <c r="G24" s="40">
        <v>6.5659999999999998</v>
      </c>
      <c r="H24" s="35">
        <f>'% ENERO'!F21+'% FEBRERO'!H24+'% MARZO'!H24</f>
        <v>247926.16999999998</v>
      </c>
      <c r="I24" s="40">
        <v>5.62</v>
      </c>
      <c r="J24" s="29">
        <f>'% FEBRERO'!J24+'% MARZO'!J24</f>
        <v>156935.15000000002</v>
      </c>
      <c r="K24" s="40">
        <v>4.6929999999999996</v>
      </c>
      <c r="L24" s="29">
        <f>'% ENERO'!H21+'% FEBRERO'!L24+'% MARZO'!L24</f>
        <v>106018.41</v>
      </c>
      <c r="M24" s="40">
        <v>4.83</v>
      </c>
      <c r="N24" s="29">
        <f>'% ENERO'!J21+'% FEBRERO'!N24+'% MARZO'!N24</f>
        <v>29983.621310000002</v>
      </c>
      <c r="O24" s="40">
        <v>2.302</v>
      </c>
      <c r="P24" s="29">
        <f>'% ENERO'!L21+'% FEBRERO'!P24+'% MARZO'!P24</f>
        <v>2740.86</v>
      </c>
      <c r="Q24" s="40">
        <v>4.7619999999999996</v>
      </c>
      <c r="R24" s="29">
        <f>'% FEBRERO'!R24+'% MARZO'!R24</f>
        <v>2413524.33</v>
      </c>
      <c r="S24" s="29">
        <f t="shared" si="0"/>
        <v>12103424.161309998</v>
      </c>
    </row>
    <row r="25" spans="2:19" ht="15">
      <c r="B25" s="23"/>
      <c r="C25" s="40"/>
      <c r="D25" s="36"/>
      <c r="E25" s="40"/>
      <c r="F25" s="36"/>
      <c r="G25" s="40"/>
      <c r="H25" s="35"/>
      <c r="I25" s="40"/>
      <c r="J25" s="29"/>
      <c r="K25" s="40"/>
      <c r="L25" s="29"/>
      <c r="M25" s="40"/>
      <c r="N25" s="29"/>
      <c r="O25" s="40"/>
      <c r="P25" s="29"/>
      <c r="Q25" s="40"/>
      <c r="R25" s="29"/>
      <c r="S25" s="29"/>
    </row>
    <row r="26" spans="2:19" ht="15">
      <c r="B26" s="23" t="s">
        <v>8</v>
      </c>
      <c r="C26" s="40">
        <v>5.4859999999999998</v>
      </c>
      <c r="D26" s="36">
        <f>'% ENERO'!D23+'% FEBRERO'!D26+'% MARZO'!D26</f>
        <v>9665047.1500000004</v>
      </c>
      <c r="E26" s="40">
        <v>6.6669999999999998</v>
      </c>
      <c r="F26" s="36">
        <f>'% FEBRERO'!F26+'% MARZO'!F26</f>
        <v>469220.42000000004</v>
      </c>
      <c r="G26" s="40">
        <v>3.6829999999999998</v>
      </c>
      <c r="H26" s="35">
        <f>'% ENERO'!F23+'% FEBRERO'!H26+'% MARZO'!H26</f>
        <v>1196199.0999999999</v>
      </c>
      <c r="I26" s="40">
        <v>8.0820000000000007</v>
      </c>
      <c r="J26" s="29">
        <f>'% FEBRERO'!J26+'% MARZO'!J26</f>
        <v>232127.19</v>
      </c>
      <c r="K26" s="40">
        <v>5.5309999999999997</v>
      </c>
      <c r="L26" s="29">
        <f>'% ENERO'!H23+'% FEBRERO'!L26+'% MARZO'!L26</f>
        <v>124949.45000000001</v>
      </c>
      <c r="M26" s="40">
        <v>5.64</v>
      </c>
      <c r="N26" s="29">
        <f>'% ENERO'!J23+'% FEBRERO'!N26+'% MARZO'!N26</f>
        <v>35337.604770000005</v>
      </c>
      <c r="O26" s="40">
        <v>25.826000000000001</v>
      </c>
      <c r="P26" s="29">
        <f>'% ENERO'!L23+'% FEBRERO'!P26+'% MARZO'!P26</f>
        <v>30749.510000000002</v>
      </c>
      <c r="Q26" s="40">
        <v>5.226</v>
      </c>
      <c r="R26" s="29">
        <f>'% FEBRERO'!R26+'% MARZO'!R26</f>
        <v>2652311.56</v>
      </c>
      <c r="S26" s="29">
        <f t="shared" si="0"/>
        <v>14405941.98477</v>
      </c>
    </row>
    <row r="27" spans="2:19" ht="15">
      <c r="B27" s="23"/>
      <c r="C27" s="40"/>
      <c r="D27" s="36"/>
      <c r="E27" s="40"/>
      <c r="F27" s="36"/>
      <c r="G27" s="40"/>
      <c r="H27" s="35"/>
      <c r="I27" s="40"/>
      <c r="J27" s="29"/>
      <c r="K27" s="40"/>
      <c r="L27" s="29"/>
      <c r="M27" s="40"/>
      <c r="N27" s="29"/>
      <c r="O27" s="40"/>
      <c r="P27" s="29"/>
      <c r="Q27" s="40"/>
      <c r="R27" s="29"/>
      <c r="S27" s="29"/>
    </row>
    <row r="28" spans="2:19" ht="15">
      <c r="B28" s="23" t="s">
        <v>9</v>
      </c>
      <c r="C28" s="40">
        <v>23.056999999999999</v>
      </c>
      <c r="D28" s="36">
        <f>'% ENERO'!D25+'% FEBRERO'!D28+'% MARZO'!D28</f>
        <v>40621033.93</v>
      </c>
      <c r="E28" s="40">
        <v>21.273</v>
      </c>
      <c r="F28" s="36">
        <f>'% FEBRERO'!F28+'% MARZO'!F28</f>
        <v>1558590.8900000001</v>
      </c>
      <c r="G28" s="40">
        <v>18.305</v>
      </c>
      <c r="H28" s="35">
        <f>'% ENERO'!F25+'% FEBRERO'!H28+'% MARZO'!H28</f>
        <v>1763361.01</v>
      </c>
      <c r="I28" s="40">
        <v>18.611999999999998</v>
      </c>
      <c r="J28" s="29">
        <f>'% FEBRERO'!J28+'% MARZO'!J28</f>
        <v>542171.19999999995</v>
      </c>
      <c r="K28" s="40">
        <v>22.405999999999999</v>
      </c>
      <c r="L28" s="29">
        <f>'% ENERO'!H25+'% FEBRERO'!L28+'% MARZO'!L28</f>
        <v>506168.44</v>
      </c>
      <c r="M28" s="40">
        <v>22.018000000000001</v>
      </c>
      <c r="N28" s="29">
        <f>'% ENERO'!J25+'% FEBRERO'!N28+'% MARZO'!N28</f>
        <v>143152.16602</v>
      </c>
      <c r="O28" s="40">
        <v>16.116</v>
      </c>
      <c r="P28" s="29">
        <f>'% ENERO'!L25+'% FEBRERO'!P28+'% MARZO'!P28</f>
        <v>19188.39</v>
      </c>
      <c r="Q28" s="40">
        <v>23.39</v>
      </c>
      <c r="R28" s="29">
        <f>'% FEBRERO'!R28+'% MARZO'!R28</f>
        <v>12290736.1</v>
      </c>
      <c r="S28" s="29">
        <f t="shared" si="0"/>
        <v>57444402.126019999</v>
      </c>
    </row>
    <row r="29" spans="2:19" ht="15">
      <c r="B29" s="23"/>
      <c r="C29" s="40"/>
      <c r="D29" s="36"/>
      <c r="E29" s="40"/>
      <c r="F29" s="36"/>
      <c r="G29" s="40"/>
      <c r="H29" s="35"/>
      <c r="I29" s="40"/>
      <c r="J29" s="29"/>
      <c r="K29" s="40"/>
      <c r="L29" s="29"/>
      <c r="M29" s="40"/>
      <c r="N29" s="29"/>
      <c r="O29" s="40"/>
      <c r="P29" s="29"/>
      <c r="Q29" s="40"/>
      <c r="R29" s="29"/>
      <c r="S29" s="29"/>
    </row>
    <row r="30" spans="2:19" ht="15">
      <c r="B30" s="23" t="s">
        <v>10</v>
      </c>
      <c r="C30" s="40">
        <v>5.0350000000000001</v>
      </c>
      <c r="D30" s="36">
        <f>'% ENERO'!D27+'% FEBRERO'!D30+'% MARZO'!D30</f>
        <v>8870490.7800000012</v>
      </c>
      <c r="E30" s="40">
        <v>5.6459999999999999</v>
      </c>
      <c r="F30" s="36">
        <f>'% FEBRERO'!F30+'% MARZO'!F30</f>
        <v>376084.60000000003</v>
      </c>
      <c r="G30" s="40">
        <v>5.3010000000000002</v>
      </c>
      <c r="H30" s="35">
        <f>'% ENERO'!F27+'% FEBRERO'!H30+'% MARZO'!H30</f>
        <v>384680.76</v>
      </c>
      <c r="I30" s="40">
        <v>7.3209999999999997</v>
      </c>
      <c r="J30" s="29">
        <f>'% FEBRERO'!J30+'% MARZO'!J30</f>
        <v>206618.71000000002</v>
      </c>
      <c r="K30" s="40">
        <v>4.7789999999999999</v>
      </c>
      <c r="L30" s="29">
        <f>'% ENERO'!H27+'% FEBRERO'!L30+'% MARZO'!L30</f>
        <v>107961.20999999999</v>
      </c>
      <c r="M30" s="40">
        <v>4.9649999999999999</v>
      </c>
      <c r="N30" s="29">
        <f>'% ENERO'!J27+'% FEBRERO'!N30+'% MARZO'!N30</f>
        <v>30533.072930000002</v>
      </c>
      <c r="O30" s="40">
        <v>8.5090000000000003</v>
      </c>
      <c r="P30" s="29">
        <f>'% ENERO'!L27+'% FEBRERO'!P30+'% MARZO'!P30</f>
        <v>10131.17</v>
      </c>
      <c r="Q30" s="40">
        <v>3.7210000000000001</v>
      </c>
      <c r="R30" s="29">
        <f>'% FEBRERO'!R30+'% MARZO'!R30</f>
        <v>1835312.22</v>
      </c>
      <c r="S30" s="29">
        <f t="shared" si="0"/>
        <v>11821812.522930002</v>
      </c>
    </row>
    <row r="31" spans="2:19" ht="15">
      <c r="B31" s="23"/>
      <c r="C31" s="40"/>
      <c r="D31" s="36"/>
      <c r="E31" s="40"/>
      <c r="F31" s="36"/>
      <c r="G31" s="40"/>
      <c r="H31" s="35"/>
      <c r="I31" s="40"/>
      <c r="J31" s="29"/>
      <c r="K31" s="40"/>
      <c r="L31" s="29"/>
      <c r="M31" s="40"/>
      <c r="N31" s="29"/>
      <c r="O31" s="40"/>
      <c r="P31" s="29"/>
      <c r="Q31" s="40"/>
      <c r="R31" s="29"/>
      <c r="S31" s="29"/>
    </row>
    <row r="32" spans="2:19" ht="15">
      <c r="B32" s="23" t="s">
        <v>11</v>
      </c>
      <c r="C32" s="40">
        <v>13.724</v>
      </c>
      <c r="D32" s="36">
        <f>'% ENERO'!D29+'% FEBRERO'!D32+'% MARZO'!D32</f>
        <v>24178473.77</v>
      </c>
      <c r="E32" s="40">
        <v>13.157999999999999</v>
      </c>
      <c r="F32" s="36">
        <f>'% FEBRERO'!F32+'% MARZO'!F32</f>
        <v>923638.28</v>
      </c>
      <c r="G32" s="40">
        <v>16.125</v>
      </c>
      <c r="H32" s="35">
        <f>'% ENERO'!F29+'% FEBRERO'!H32+'% MARZO'!H32</f>
        <v>1030886.6599999999</v>
      </c>
      <c r="I32" s="40">
        <v>11.215999999999999</v>
      </c>
      <c r="J32" s="29">
        <f>'% FEBRERO'!J32+'% MARZO'!J32</f>
        <v>321802.69999999995</v>
      </c>
      <c r="K32" s="40">
        <v>13.63</v>
      </c>
      <c r="L32" s="29">
        <f>'% ENERO'!H29+'% FEBRERO'!L32+'% MARZO'!L32</f>
        <v>307911.98</v>
      </c>
      <c r="M32" s="40">
        <v>13.644</v>
      </c>
      <c r="N32" s="29">
        <f>'% ENERO'!J29+'% FEBRERO'!N32+'% MARZO'!N32</f>
        <v>87082.202099999995</v>
      </c>
      <c r="O32" s="40">
        <v>7.407</v>
      </c>
      <c r="P32" s="29">
        <f>'% ENERO'!L29+'% FEBRERO'!P32+'% MARZO'!P32</f>
        <v>8819.09</v>
      </c>
      <c r="Q32" s="40">
        <v>14.597</v>
      </c>
      <c r="R32" s="29">
        <f>'% FEBRERO'!R32+'% MARZO'!R32</f>
        <v>7573097.1899999995</v>
      </c>
      <c r="S32" s="29">
        <f t="shared" si="0"/>
        <v>34431711.872099996</v>
      </c>
    </row>
    <row r="33" spans="2:19" ht="15">
      <c r="B33" s="23"/>
      <c r="C33" s="40"/>
      <c r="D33" s="36"/>
      <c r="E33" s="40"/>
      <c r="F33" s="36"/>
      <c r="G33" s="40"/>
      <c r="H33" s="35"/>
      <c r="I33" s="40"/>
      <c r="J33" s="29"/>
      <c r="K33" s="40"/>
      <c r="L33" s="29"/>
      <c r="M33" s="40"/>
      <c r="N33" s="29"/>
      <c r="O33" s="40"/>
      <c r="P33" s="29"/>
      <c r="Q33" s="40"/>
      <c r="R33" s="29"/>
      <c r="S33" s="29"/>
    </row>
    <row r="34" spans="2:19" ht="15">
      <c r="B34" s="23" t="s">
        <v>12</v>
      </c>
      <c r="C34" s="40">
        <v>12.602</v>
      </c>
      <c r="D34" s="36">
        <f>'% ENERO'!D31+'% FEBRERO'!D34+'% MARZO'!D34</f>
        <v>22201772.550000001</v>
      </c>
      <c r="E34" s="40">
        <v>14.426</v>
      </c>
      <c r="F34" s="36">
        <f>'% FEBRERO'!F34+'% MARZO'!F34</f>
        <v>1016561.6200000001</v>
      </c>
      <c r="G34" s="40">
        <v>17.806999999999999</v>
      </c>
      <c r="H34" s="35">
        <f>'% ENERO'!F31+'% FEBRERO'!H34+'% MARZO'!H34</f>
        <v>1680662.29</v>
      </c>
      <c r="I34" s="40">
        <v>15.877000000000001</v>
      </c>
      <c r="J34" s="29">
        <f>'% FEBRERO'!J34+'% MARZO'!J34</f>
        <v>460515.07</v>
      </c>
      <c r="K34" s="40">
        <v>12.673999999999999</v>
      </c>
      <c r="L34" s="29">
        <f>'% ENERO'!H31+'% FEBRERO'!L34+'% MARZO'!L34</f>
        <v>286315.21000000002</v>
      </c>
      <c r="M34" s="40">
        <v>12.798999999999999</v>
      </c>
      <c r="N34" s="29">
        <f>'% ENERO'!J31+'% FEBRERO'!N34+'% MARZO'!N34</f>
        <v>80974.317580000003</v>
      </c>
      <c r="O34" s="40">
        <v>19.318999999999999</v>
      </c>
      <c r="P34" s="29">
        <f>'% ENERO'!L31+'% FEBRERO'!P34+'% MARZO'!P34</f>
        <v>23002.01</v>
      </c>
      <c r="Q34" s="40">
        <v>12.93</v>
      </c>
      <c r="R34" s="29">
        <f>'% FEBRERO'!R34+'% MARZO'!R34</f>
        <v>6650596.5800000001</v>
      </c>
      <c r="S34" s="29">
        <f t="shared" si="0"/>
        <v>32400399.647580002</v>
      </c>
    </row>
    <row r="35" spans="2:19" s="34" customFormat="1" ht="15.75" thickBot="1">
      <c r="B35" s="10" t="s">
        <v>13</v>
      </c>
      <c r="C35" s="42">
        <f t="shared" ref="C35:R35" si="1">SUM(C16:C34)</f>
        <v>100</v>
      </c>
      <c r="D35" s="33">
        <f t="shared" si="1"/>
        <v>176176579.49000004</v>
      </c>
      <c r="E35" s="42">
        <f t="shared" si="1"/>
        <v>100</v>
      </c>
      <c r="F35" s="33">
        <f t="shared" si="1"/>
        <v>7082572.4299999997</v>
      </c>
      <c r="G35" s="42">
        <f t="shared" si="1"/>
        <v>100</v>
      </c>
      <c r="H35" s="33">
        <f t="shared" si="1"/>
        <v>8499354.1400000006</v>
      </c>
      <c r="I35" s="42">
        <f t="shared" si="1"/>
        <v>99.999999999999986</v>
      </c>
      <c r="J35" s="33">
        <f t="shared" si="1"/>
        <v>2898681.2099999995</v>
      </c>
      <c r="K35" s="42">
        <f t="shared" si="1"/>
        <v>100</v>
      </c>
      <c r="L35" s="33">
        <f t="shared" si="1"/>
        <v>2259075.39</v>
      </c>
      <c r="M35" s="42">
        <f t="shared" si="1"/>
        <v>100</v>
      </c>
      <c r="N35" s="33">
        <f t="shared" si="1"/>
        <v>638900.9800000001</v>
      </c>
      <c r="O35" s="42">
        <f t="shared" si="1"/>
        <v>100</v>
      </c>
      <c r="P35" s="33">
        <f t="shared" si="1"/>
        <v>119064.19999999998</v>
      </c>
      <c r="Q35" s="42">
        <f t="shared" si="1"/>
        <v>100</v>
      </c>
      <c r="R35" s="33">
        <f t="shared" si="1"/>
        <v>51795050.139999993</v>
      </c>
      <c r="S35" s="33">
        <f t="shared" si="0"/>
        <v>249469277.98000002</v>
      </c>
    </row>
    <row r="36" spans="2:19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58" spans="1:20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</sheetData>
  <mergeCells count="27">
    <mergeCell ref="A8:T8"/>
    <mergeCell ref="B12:B13"/>
    <mergeCell ref="C12:D13"/>
    <mergeCell ref="E12:F13"/>
    <mergeCell ref="G12:H13"/>
    <mergeCell ref="I12:J13"/>
    <mergeCell ref="K12:L13"/>
    <mergeCell ref="M12:N13"/>
    <mergeCell ref="O12:P13"/>
    <mergeCell ref="Q12:R13"/>
    <mergeCell ref="S12:S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R14:R15"/>
    <mergeCell ref="L14:L15"/>
    <mergeCell ref="M14:M15"/>
    <mergeCell ref="N14:N15"/>
    <mergeCell ref="O14:O15"/>
    <mergeCell ref="P14:P15"/>
    <mergeCell ref="Q14:Q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6"/>
  <sheetViews>
    <sheetView showGridLines="0" zoomScaleNormal="100" workbookViewId="0"/>
  </sheetViews>
  <sheetFormatPr baseColWidth="10" defaultRowHeight="14.25"/>
  <cols>
    <col min="1" max="1" width="2.28515625" style="22" customWidth="1"/>
    <col min="2" max="2" width="16.28515625" style="22" customWidth="1"/>
    <col min="3" max="3" width="6.5703125" style="22" bestFit="1" customWidth="1"/>
    <col min="4" max="4" width="12.7109375" style="22" customWidth="1"/>
    <col min="5" max="5" width="6.5703125" style="22" bestFit="1" customWidth="1"/>
    <col min="6" max="6" width="12.5703125" style="22" customWidth="1"/>
    <col min="7" max="7" width="6.5703125" style="22" bestFit="1" customWidth="1"/>
    <col min="8" max="8" width="9.85546875" style="22" customWidth="1"/>
    <col min="9" max="9" width="6.5703125" style="22" bestFit="1" customWidth="1"/>
    <col min="10" max="10" width="13.7109375" style="22" customWidth="1"/>
    <col min="11" max="11" width="6.5703125" style="22" bestFit="1" customWidth="1"/>
    <col min="12" max="12" width="11.7109375" style="22" customWidth="1"/>
    <col min="13" max="13" width="12.85546875" style="22" customWidth="1"/>
    <col min="14" max="14" width="2.28515625" style="22" customWidth="1"/>
    <col min="15" max="16384" width="11.42578125" style="22"/>
  </cols>
  <sheetData>
    <row r="3" spans="1:14" ht="23.25"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4" ht="23.25"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4" ht="23.25">
      <c r="C5" s="79"/>
      <c r="D5" s="79"/>
      <c r="E5" s="79"/>
    </row>
    <row r="6" spans="1:14" ht="48" customHeight="1">
      <c r="A6" s="81" t="s">
        <v>43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4" ht="15" thickBot="1">
      <c r="B8" s="14"/>
      <c r="C8" s="14"/>
      <c r="D8" s="14"/>
      <c r="E8" s="31"/>
      <c r="F8" s="31"/>
      <c r="G8" s="31"/>
      <c r="H8" s="31"/>
      <c r="I8" s="31"/>
      <c r="J8" s="31"/>
      <c r="K8" s="31"/>
      <c r="L8" s="31"/>
      <c r="M8" s="31"/>
    </row>
    <row r="9" spans="1:14" ht="24" customHeight="1">
      <c r="B9" s="94" t="s">
        <v>0</v>
      </c>
      <c r="C9" s="87" t="s">
        <v>19</v>
      </c>
      <c r="D9" s="85"/>
      <c r="E9" s="83" t="s">
        <v>33</v>
      </c>
      <c r="F9" s="83"/>
      <c r="G9" s="87" t="s">
        <v>22</v>
      </c>
      <c r="H9" s="85"/>
      <c r="I9" s="87" t="s">
        <v>40</v>
      </c>
      <c r="J9" s="85"/>
      <c r="K9" s="87" t="s">
        <v>35</v>
      </c>
      <c r="L9" s="85"/>
      <c r="M9" s="83" t="s">
        <v>24</v>
      </c>
    </row>
    <row r="10" spans="1:14" ht="15.75" customHeight="1" thickBot="1">
      <c r="B10" s="95"/>
      <c r="C10" s="88"/>
      <c r="D10" s="89"/>
      <c r="E10" s="96"/>
      <c r="F10" s="96"/>
      <c r="G10" s="88"/>
      <c r="H10" s="89"/>
      <c r="I10" s="88"/>
      <c r="J10" s="89"/>
      <c r="K10" s="88"/>
      <c r="L10" s="89"/>
      <c r="M10" s="84"/>
    </row>
    <row r="11" spans="1:14" ht="15.75" customHeight="1">
      <c r="B11" s="28"/>
      <c r="C11" s="83" t="s">
        <v>38</v>
      </c>
      <c r="D11" s="85" t="s">
        <v>20</v>
      </c>
      <c r="E11" s="83" t="s">
        <v>39</v>
      </c>
      <c r="F11" s="83" t="s">
        <v>36</v>
      </c>
      <c r="G11" s="83" t="s">
        <v>39</v>
      </c>
      <c r="H11" s="83" t="s">
        <v>23</v>
      </c>
      <c r="I11" s="90" t="s">
        <v>39</v>
      </c>
      <c r="J11" s="92" t="s">
        <v>40</v>
      </c>
      <c r="K11" s="83" t="s">
        <v>39</v>
      </c>
      <c r="L11" s="83" t="s">
        <v>35</v>
      </c>
      <c r="M11" s="84"/>
    </row>
    <row r="12" spans="1:14" ht="30" customHeight="1">
      <c r="B12" s="28"/>
      <c r="C12" s="84"/>
      <c r="D12" s="86"/>
      <c r="E12" s="84"/>
      <c r="F12" s="84"/>
      <c r="G12" s="84"/>
      <c r="H12" s="84"/>
      <c r="I12" s="91"/>
      <c r="J12" s="93"/>
      <c r="K12" s="84"/>
      <c r="L12" s="84"/>
      <c r="M12" s="84"/>
    </row>
    <row r="13" spans="1:14" ht="10.5" customHeight="1">
      <c r="B13" s="23" t="s">
        <v>3</v>
      </c>
      <c r="C13" s="40">
        <v>4.8730000000000002</v>
      </c>
      <c r="D13" s="36">
        <v>2791106.34</v>
      </c>
      <c r="E13" s="41">
        <v>5.0110000000000001</v>
      </c>
      <c r="F13" s="29">
        <v>104695.8</v>
      </c>
      <c r="G13" s="41">
        <v>5.1180000000000003</v>
      </c>
      <c r="H13" s="29">
        <v>35482.07</v>
      </c>
      <c r="I13" s="41">
        <v>5.1180000000000003</v>
      </c>
      <c r="J13" s="30">
        <v>10861.316999999999</v>
      </c>
      <c r="K13" s="41">
        <v>5.6</v>
      </c>
      <c r="L13" s="29">
        <v>2086.3200000000002</v>
      </c>
      <c r="M13" s="29">
        <f>L13+J13+H13+F13+D13</f>
        <v>2944231.8470000001</v>
      </c>
    </row>
    <row r="14" spans="1:14" ht="10.5" customHeight="1">
      <c r="B14" s="23"/>
      <c r="C14" s="40"/>
      <c r="D14" s="43"/>
      <c r="E14" s="41"/>
      <c r="F14" s="29"/>
      <c r="G14" s="41"/>
      <c r="H14" s="29"/>
      <c r="I14" s="41"/>
      <c r="J14" s="30"/>
      <c r="K14" s="41"/>
      <c r="L14" s="29"/>
      <c r="M14" s="29"/>
    </row>
    <row r="15" spans="1:14" ht="10.5" customHeight="1">
      <c r="B15" s="23" t="s">
        <v>4</v>
      </c>
      <c r="C15" s="40">
        <v>21.184999999999999</v>
      </c>
      <c r="D15" s="43">
        <v>12576152.17</v>
      </c>
      <c r="E15" s="41">
        <v>16.66</v>
      </c>
      <c r="F15" s="29">
        <v>624208.04</v>
      </c>
      <c r="G15" s="41">
        <v>21.33</v>
      </c>
      <c r="H15" s="29">
        <v>151084.03</v>
      </c>
      <c r="I15" s="41">
        <v>21.33</v>
      </c>
      <c r="J15" s="30">
        <v>46247.913719999997</v>
      </c>
      <c r="K15" s="41">
        <v>11</v>
      </c>
      <c r="L15" s="29">
        <v>12085.37</v>
      </c>
      <c r="M15" s="29">
        <f t="shared" ref="M15:M32" si="0">L15+J15+H15+F15+D15</f>
        <v>13409777.52372</v>
      </c>
    </row>
    <row r="16" spans="1:14" ht="10.5" customHeight="1">
      <c r="B16" s="23"/>
      <c r="C16" s="40"/>
      <c r="D16" s="43"/>
      <c r="E16" s="41"/>
      <c r="F16" s="29"/>
      <c r="G16" s="41"/>
      <c r="H16" s="29"/>
      <c r="I16" s="41"/>
      <c r="J16" s="30"/>
      <c r="K16" s="41"/>
      <c r="L16" s="29"/>
      <c r="M16" s="29"/>
    </row>
    <row r="17" spans="2:13" ht="10.5" customHeight="1">
      <c r="B17" s="23" t="s">
        <v>5</v>
      </c>
      <c r="C17" s="40">
        <v>4.6870000000000003</v>
      </c>
      <c r="D17" s="43">
        <v>2699840.86</v>
      </c>
      <c r="E17" s="41">
        <v>3.7570000000000001</v>
      </c>
      <c r="F17" s="29">
        <v>76216.37</v>
      </c>
      <c r="G17" s="41">
        <v>5.3579999999999997</v>
      </c>
      <c r="H17" s="29">
        <v>37485.760000000002</v>
      </c>
      <c r="I17" s="41">
        <v>5.3579999999999997</v>
      </c>
      <c r="J17" s="30">
        <v>11474.661959999999</v>
      </c>
      <c r="K17" s="41">
        <v>4.5999999999999996</v>
      </c>
      <c r="L17" s="29">
        <v>1826.62</v>
      </c>
      <c r="M17" s="29">
        <f t="shared" si="0"/>
        <v>2826844.27196</v>
      </c>
    </row>
    <row r="18" spans="2:13" ht="10.5" customHeight="1">
      <c r="B18" s="23"/>
      <c r="C18" s="40"/>
      <c r="D18" s="43"/>
      <c r="E18" s="41"/>
      <c r="F18" s="29"/>
      <c r="G18" s="41"/>
      <c r="H18" s="29"/>
      <c r="I18" s="41"/>
      <c r="J18" s="30"/>
      <c r="K18" s="41"/>
      <c r="L18" s="29"/>
      <c r="M18" s="29"/>
    </row>
    <row r="19" spans="2:13" ht="10.5" customHeight="1">
      <c r="B19" s="23" t="s">
        <v>6</v>
      </c>
      <c r="C19" s="40">
        <v>4.1369999999999996</v>
      </c>
      <c r="D19" s="43">
        <v>2199613.61</v>
      </c>
      <c r="E19" s="41">
        <v>6.7850000000000001</v>
      </c>
      <c r="F19" s="29">
        <v>70723.91</v>
      </c>
      <c r="G19" s="41">
        <v>4.298</v>
      </c>
      <c r="H19" s="29">
        <v>28406.53</v>
      </c>
      <c r="I19" s="41">
        <v>4.298</v>
      </c>
      <c r="J19" s="30">
        <v>8695.4426100000001</v>
      </c>
      <c r="K19" s="41">
        <v>9.9</v>
      </c>
      <c r="L19" s="29">
        <v>1825.75</v>
      </c>
      <c r="M19" s="29">
        <f t="shared" si="0"/>
        <v>2309265.2426100001</v>
      </c>
    </row>
    <row r="20" spans="2:13" ht="10.5" customHeight="1">
      <c r="B20" s="23"/>
      <c r="C20" s="40"/>
      <c r="D20" s="43"/>
      <c r="E20" s="41"/>
      <c r="F20" s="29"/>
      <c r="G20" s="41"/>
      <c r="H20" s="29"/>
      <c r="I20" s="41"/>
      <c r="J20" s="30"/>
      <c r="K20" s="41"/>
      <c r="L20" s="29"/>
      <c r="M20" s="29"/>
    </row>
    <row r="21" spans="2:13" ht="10.5" customHeight="1">
      <c r="B21" s="23" t="s">
        <v>7</v>
      </c>
      <c r="C21" s="40">
        <v>5.1929999999999996</v>
      </c>
      <c r="D21" s="43">
        <v>2893924.42</v>
      </c>
      <c r="E21" s="41">
        <v>6.5659999999999998</v>
      </c>
      <c r="F21" s="29">
        <v>98898.21</v>
      </c>
      <c r="G21" s="41">
        <v>4.83</v>
      </c>
      <c r="H21" s="29">
        <v>32650.46</v>
      </c>
      <c r="I21" s="41">
        <v>4.83</v>
      </c>
      <c r="J21" s="30">
        <v>9994.5413100000005</v>
      </c>
      <c r="K21" s="41">
        <v>8.4</v>
      </c>
      <c r="L21" s="29">
        <v>1999.46</v>
      </c>
      <c r="M21" s="29">
        <f t="shared" si="0"/>
        <v>3037467.09131</v>
      </c>
    </row>
    <row r="22" spans="2:13" ht="10.5" customHeight="1">
      <c r="B22" s="23"/>
      <c r="C22" s="40"/>
      <c r="D22" s="43"/>
      <c r="E22" s="41"/>
      <c r="F22" s="29"/>
      <c r="G22" s="41"/>
      <c r="H22" s="29"/>
      <c r="I22" s="41"/>
      <c r="J22" s="30"/>
      <c r="K22" s="41"/>
      <c r="L22" s="29"/>
      <c r="M22" s="29"/>
    </row>
    <row r="23" spans="2:13" ht="10.5" customHeight="1">
      <c r="B23" s="23" t="s">
        <v>8</v>
      </c>
      <c r="C23" s="40">
        <v>5.6470000000000002</v>
      </c>
      <c r="D23" s="43">
        <v>3168876.12</v>
      </c>
      <c r="E23" s="41">
        <v>3.6829999999999998</v>
      </c>
      <c r="F23" s="29">
        <v>477166.04</v>
      </c>
      <c r="G23" s="41">
        <v>5.64</v>
      </c>
      <c r="H23" s="29">
        <v>38480.65</v>
      </c>
      <c r="I23" s="41">
        <v>5.64</v>
      </c>
      <c r="J23" s="30">
        <v>11779.20477</v>
      </c>
      <c r="K23" s="41">
        <v>8.5</v>
      </c>
      <c r="L23" s="29">
        <v>22431.84</v>
      </c>
      <c r="M23" s="29">
        <f t="shared" si="0"/>
        <v>3718733.8547700001</v>
      </c>
    </row>
    <row r="24" spans="2:13" ht="10.5" customHeight="1">
      <c r="B24" s="23"/>
      <c r="C24" s="40"/>
      <c r="D24" s="43"/>
      <c r="E24" s="41"/>
      <c r="F24" s="29"/>
      <c r="G24" s="41"/>
      <c r="H24" s="29"/>
      <c r="I24" s="41"/>
      <c r="J24" s="30"/>
      <c r="K24" s="41"/>
      <c r="L24" s="29"/>
      <c r="M24" s="29"/>
    </row>
    <row r="25" spans="2:13" ht="10.5" customHeight="1">
      <c r="B25" s="23" t="s">
        <v>9</v>
      </c>
      <c r="C25" s="40">
        <v>22.457999999999998</v>
      </c>
      <c r="D25" s="43">
        <v>13318406.24</v>
      </c>
      <c r="E25" s="41">
        <v>18.305</v>
      </c>
      <c r="F25" s="29">
        <v>703407.97</v>
      </c>
      <c r="G25" s="41">
        <v>22.018000000000001</v>
      </c>
      <c r="H25" s="29">
        <v>155884.54999999999</v>
      </c>
      <c r="I25" s="41">
        <v>22.018000000000001</v>
      </c>
      <c r="J25" s="30">
        <v>47717.386020000005</v>
      </c>
      <c r="K25" s="41">
        <v>12.1</v>
      </c>
      <c r="L25" s="29">
        <v>13997.97</v>
      </c>
      <c r="M25" s="29">
        <f t="shared" si="0"/>
        <v>14239414.11602</v>
      </c>
    </row>
    <row r="26" spans="2:13" ht="10.5" customHeight="1">
      <c r="B26" s="23"/>
      <c r="C26" s="40"/>
      <c r="D26" s="43"/>
      <c r="E26" s="41"/>
      <c r="F26" s="29"/>
      <c r="G26" s="41"/>
      <c r="H26" s="29"/>
      <c r="I26" s="41"/>
      <c r="J26" s="30"/>
      <c r="K26" s="41"/>
      <c r="L26" s="29"/>
      <c r="M26" s="29"/>
    </row>
    <row r="27" spans="2:13" ht="10.5" customHeight="1">
      <c r="B27" s="23" t="s">
        <v>10</v>
      </c>
      <c r="C27" s="40">
        <v>5.298</v>
      </c>
      <c r="D27" s="43">
        <v>2908365.16</v>
      </c>
      <c r="E27" s="41">
        <v>5.3010000000000002</v>
      </c>
      <c r="F27" s="29">
        <v>153449.87</v>
      </c>
      <c r="G27" s="41">
        <v>4.9649999999999999</v>
      </c>
      <c r="H27" s="29">
        <v>33248.78</v>
      </c>
      <c r="I27" s="41">
        <v>4.9649999999999999</v>
      </c>
      <c r="J27" s="30">
        <v>10177.692929999999</v>
      </c>
      <c r="K27" s="41">
        <v>9.8000000000000007</v>
      </c>
      <c r="L27" s="29">
        <v>7390.71</v>
      </c>
      <c r="M27" s="29">
        <f t="shared" si="0"/>
        <v>3112632.2129300004</v>
      </c>
    </row>
    <row r="28" spans="2:13" ht="10.5" customHeight="1">
      <c r="B28" s="23"/>
      <c r="C28" s="40"/>
      <c r="D28" s="43"/>
      <c r="E28" s="41"/>
      <c r="F28" s="29"/>
      <c r="G28" s="41"/>
      <c r="H28" s="29"/>
      <c r="I28" s="41"/>
      <c r="J28" s="30"/>
      <c r="K28" s="41"/>
      <c r="L28" s="29"/>
      <c r="M28" s="29"/>
    </row>
    <row r="29" spans="2:13" ht="10.5" customHeight="1">
      <c r="B29" s="23" t="s">
        <v>11</v>
      </c>
      <c r="C29" s="40">
        <v>13.737</v>
      </c>
      <c r="D29" s="43">
        <v>7927388.96</v>
      </c>
      <c r="E29" s="41">
        <v>16.125</v>
      </c>
      <c r="F29" s="29">
        <v>411222.6</v>
      </c>
      <c r="G29" s="41">
        <v>13.644</v>
      </c>
      <c r="H29" s="29">
        <v>94827.56</v>
      </c>
      <c r="I29" s="41">
        <v>13.644</v>
      </c>
      <c r="J29" s="30">
        <v>29027.402099999999</v>
      </c>
      <c r="K29" s="41">
        <v>14.1</v>
      </c>
      <c r="L29" s="29">
        <v>6433.54</v>
      </c>
      <c r="M29" s="29">
        <f t="shared" si="0"/>
        <v>8468900.0621000007</v>
      </c>
    </row>
    <row r="30" spans="2:13" ht="10.5" customHeight="1">
      <c r="B30" s="23"/>
      <c r="C30" s="40"/>
      <c r="D30" s="43"/>
      <c r="E30" s="41"/>
      <c r="F30" s="29"/>
      <c r="G30" s="41"/>
      <c r="H30" s="29"/>
      <c r="I30" s="41"/>
      <c r="J30" s="30"/>
      <c r="K30" s="41"/>
      <c r="L30" s="29"/>
      <c r="M30" s="29"/>
    </row>
    <row r="31" spans="2:13" ht="10.5" customHeight="1">
      <c r="B31" s="23" t="s">
        <v>12</v>
      </c>
      <c r="C31" s="40">
        <v>12.785</v>
      </c>
      <c r="D31" s="43">
        <v>7279288.5199999996</v>
      </c>
      <c r="E31" s="41">
        <v>17.806999999999999</v>
      </c>
      <c r="F31" s="29">
        <v>670419.30000000005</v>
      </c>
      <c r="G31" s="41">
        <v>12.798999999999999</v>
      </c>
      <c r="H31" s="29">
        <v>88176.41</v>
      </c>
      <c r="I31" s="41">
        <v>12.798999999999999</v>
      </c>
      <c r="J31" s="30">
        <v>26991.437579999998</v>
      </c>
      <c r="K31" s="41">
        <v>16</v>
      </c>
      <c r="L31" s="29">
        <v>16780.02</v>
      </c>
      <c r="M31" s="29">
        <f t="shared" si="0"/>
        <v>8081655.6875799997</v>
      </c>
    </row>
    <row r="32" spans="2:13" s="34" customFormat="1" ht="15.75" thickBot="1">
      <c r="B32" s="10" t="s">
        <v>13</v>
      </c>
      <c r="C32" s="42">
        <f t="shared" ref="C32:L32" si="1">SUM(C13:C31)</f>
        <v>99.999999999999986</v>
      </c>
      <c r="D32" s="33">
        <f t="shared" si="1"/>
        <v>57762962.400000006</v>
      </c>
      <c r="E32" s="42">
        <f t="shared" si="1"/>
        <v>100</v>
      </c>
      <c r="F32" s="33">
        <f t="shared" si="1"/>
        <v>3390408.1100000003</v>
      </c>
      <c r="G32" s="42">
        <f t="shared" si="1"/>
        <v>100</v>
      </c>
      <c r="H32" s="33">
        <f t="shared" si="1"/>
        <v>695726.80000000016</v>
      </c>
      <c r="I32" s="42">
        <f t="shared" si="1"/>
        <v>100</v>
      </c>
      <c r="J32" s="33">
        <f t="shared" si="1"/>
        <v>212967</v>
      </c>
      <c r="K32" s="42">
        <f t="shared" si="1"/>
        <v>100</v>
      </c>
      <c r="L32" s="33">
        <f t="shared" si="1"/>
        <v>86857.600000000006</v>
      </c>
      <c r="M32" s="33">
        <f t="shared" si="0"/>
        <v>62148921.910000004</v>
      </c>
    </row>
    <row r="33" spans="2:13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56" spans="1:14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</sheetData>
  <mergeCells count="20">
    <mergeCell ref="D3:M3"/>
    <mergeCell ref="D4:M4"/>
    <mergeCell ref="L11:L12"/>
    <mergeCell ref="K9:L10"/>
    <mergeCell ref="M9:M12"/>
    <mergeCell ref="H11:H12"/>
    <mergeCell ref="I11:I12"/>
    <mergeCell ref="J11:J12"/>
    <mergeCell ref="K11:K12"/>
    <mergeCell ref="A6:N6"/>
    <mergeCell ref="B9:B10"/>
    <mergeCell ref="C9:D10"/>
    <mergeCell ref="E9:F10"/>
    <mergeCell ref="G9:H10"/>
    <mergeCell ref="I9:J10"/>
    <mergeCell ref="C11:C12"/>
    <mergeCell ref="D11:D12"/>
    <mergeCell ref="E11:E12"/>
    <mergeCell ref="F11:F12"/>
    <mergeCell ref="G11:G12"/>
  </mergeCells>
  <pageMargins left="0.39370078740157483" right="0.11811023622047245" top="0.31496062992125984" bottom="0.31496062992125984" header="0.31496062992125984" footer="0.31496062992125984"/>
  <pageSetup paperSize="216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8:N48"/>
  <sheetViews>
    <sheetView showGridLines="0" workbookViewId="0"/>
  </sheetViews>
  <sheetFormatPr baseColWidth="10" defaultRowHeight="15"/>
  <cols>
    <col min="1" max="1" width="6" customWidth="1"/>
    <col min="2" max="2" width="18.7109375" customWidth="1"/>
    <col min="3" max="5" width="14.7109375" customWidth="1"/>
  </cols>
  <sheetData>
    <row r="8" spans="2:14" s="22" customFormat="1" ht="56.25" customHeight="1">
      <c r="B8" s="97" t="s">
        <v>44</v>
      </c>
      <c r="C8" s="97"/>
      <c r="D8" s="97"/>
      <c r="E8" s="97"/>
      <c r="F8" s="50"/>
      <c r="G8" s="50"/>
      <c r="H8" s="50"/>
      <c r="I8" s="50"/>
      <c r="J8" s="50"/>
      <c r="K8" s="50"/>
      <c r="L8" s="50"/>
      <c r="M8" s="50"/>
      <c r="N8" s="50"/>
    </row>
    <row r="10" spans="2:14" ht="15.75" thickBot="1"/>
    <row r="11" spans="2:14" ht="41.25" customHeight="1">
      <c r="B11" s="49" t="s">
        <v>0</v>
      </c>
      <c r="C11" s="38" t="s">
        <v>25</v>
      </c>
      <c r="D11" s="38" t="s">
        <v>45</v>
      </c>
      <c r="E11" s="38" t="s">
        <v>2</v>
      </c>
    </row>
    <row r="12" spans="2:14" ht="10.5" customHeight="1">
      <c r="B12" s="51" t="s">
        <v>3</v>
      </c>
      <c r="C12" s="15">
        <v>101104.83999879999</v>
      </c>
      <c r="D12" s="15">
        <v>90017.258051600002</v>
      </c>
      <c r="E12" s="15">
        <f>SUM(C12:D12)</f>
        <v>191122.09805039997</v>
      </c>
    </row>
    <row r="13" spans="2:14" ht="10.5" customHeight="1">
      <c r="B13" s="51"/>
      <c r="C13" s="15"/>
      <c r="D13" s="15"/>
      <c r="E13" s="15"/>
    </row>
    <row r="14" spans="2:14" ht="10.5" customHeight="1">
      <c r="B14" s="51" t="s">
        <v>4</v>
      </c>
      <c r="C14" s="15">
        <v>501971.07304300001</v>
      </c>
      <c r="D14" s="15">
        <v>446922.81415100006</v>
      </c>
      <c r="E14" s="15">
        <f t="shared" ref="E14:E31" si="0">SUM(C14:D14)</f>
        <v>948893.88719400007</v>
      </c>
    </row>
    <row r="15" spans="2:14" ht="10.5" customHeight="1">
      <c r="B15" s="51"/>
      <c r="C15" s="15"/>
      <c r="D15" s="15"/>
      <c r="E15" s="15"/>
    </row>
    <row r="16" spans="2:14" ht="10.5" customHeight="1">
      <c r="B16" s="51" t="s">
        <v>5</v>
      </c>
      <c r="C16" s="15">
        <v>145751.7179624</v>
      </c>
      <c r="D16" s="15">
        <v>129767.9716168</v>
      </c>
      <c r="E16" s="15">
        <f t="shared" si="0"/>
        <v>275519.6895792</v>
      </c>
    </row>
    <row r="17" spans="2:5" ht="10.5" customHeight="1">
      <c r="B17" s="51"/>
      <c r="C17" s="15"/>
      <c r="D17" s="15"/>
      <c r="E17" s="15"/>
    </row>
    <row r="18" spans="2:5" ht="10.5" customHeight="1">
      <c r="B18" s="51" t="s">
        <v>6</v>
      </c>
      <c r="C18" s="15">
        <v>87970.522442000001</v>
      </c>
      <c r="D18" s="15">
        <v>78323.304994000006</v>
      </c>
      <c r="E18" s="15">
        <f t="shared" si="0"/>
        <v>166293.82743599999</v>
      </c>
    </row>
    <row r="19" spans="2:5" ht="10.5" customHeight="1">
      <c r="B19" s="51"/>
      <c r="C19" s="15"/>
      <c r="D19" s="15"/>
      <c r="E19" s="15"/>
    </row>
    <row r="20" spans="2:5" ht="10.5" customHeight="1">
      <c r="B20" s="51" t="s">
        <v>7</v>
      </c>
      <c r="C20" s="15">
        <v>110661.5262808</v>
      </c>
      <c r="D20" s="15">
        <v>98525.917925600006</v>
      </c>
      <c r="E20" s="15">
        <f t="shared" si="0"/>
        <v>209187.44420640002</v>
      </c>
    </row>
    <row r="21" spans="2:5" ht="10.5" customHeight="1">
      <c r="B21" s="51"/>
      <c r="C21" s="15"/>
      <c r="D21" s="15"/>
      <c r="E21" s="15"/>
    </row>
    <row r="22" spans="2:5" ht="10.5" customHeight="1">
      <c r="B22" s="51" t="s">
        <v>8</v>
      </c>
      <c r="C22" s="15">
        <v>162341.14517500001</v>
      </c>
      <c r="D22" s="15">
        <v>144538.13247500002</v>
      </c>
      <c r="E22" s="15">
        <f t="shared" si="0"/>
        <v>306879.27765000006</v>
      </c>
    </row>
    <row r="23" spans="2:5">
      <c r="B23" s="51"/>
      <c r="C23" s="15"/>
      <c r="D23" s="15"/>
      <c r="E23" s="15"/>
    </row>
    <row r="24" spans="2:5">
      <c r="B24" s="51" t="s">
        <v>9</v>
      </c>
      <c r="C24" s="15">
        <v>539242.14954280003</v>
      </c>
      <c r="D24" s="15">
        <v>480106.58765960002</v>
      </c>
      <c r="E24" s="15">
        <f t="shared" si="0"/>
        <v>1019348.7372024001</v>
      </c>
    </row>
    <row r="25" spans="2:5">
      <c r="B25" s="51"/>
      <c r="C25" s="15"/>
      <c r="D25" s="15"/>
      <c r="E25" s="15"/>
    </row>
    <row r="26" spans="2:5">
      <c r="B26" s="51" t="s">
        <v>10</v>
      </c>
      <c r="C26" s="15">
        <v>130117.959378</v>
      </c>
      <c r="D26" s="15">
        <v>115848.67674600001</v>
      </c>
      <c r="E26" s="15">
        <f t="shared" si="0"/>
        <v>245966.63612400001</v>
      </c>
    </row>
    <row r="27" spans="2:5">
      <c r="B27" s="51"/>
      <c r="C27" s="15"/>
      <c r="D27" s="15"/>
      <c r="E27" s="15"/>
    </row>
    <row r="28" spans="2:5">
      <c r="B28" s="51" t="s">
        <v>11</v>
      </c>
      <c r="C28" s="15">
        <v>319560.88667579996</v>
      </c>
      <c r="D28" s="15">
        <v>284516.4959406</v>
      </c>
      <c r="E28" s="15">
        <f t="shared" si="0"/>
        <v>604077.38261640002</v>
      </c>
    </row>
    <row r="29" spans="2:5">
      <c r="B29" s="51"/>
      <c r="C29" s="15"/>
      <c r="D29" s="15"/>
      <c r="E29" s="15"/>
    </row>
    <row r="30" spans="2:5">
      <c r="B30" s="51" t="s">
        <v>12</v>
      </c>
      <c r="C30" s="15">
        <v>351710.55950139998</v>
      </c>
      <c r="D30" s="15">
        <v>313140.50043979997</v>
      </c>
      <c r="E30" s="15">
        <f t="shared" si="0"/>
        <v>664851.05994119996</v>
      </c>
    </row>
    <row r="31" spans="2:5" ht="15.75" thickBot="1">
      <c r="B31" s="10" t="s">
        <v>13</v>
      </c>
      <c r="C31" s="52">
        <v>2450432.38</v>
      </c>
      <c r="D31" s="52">
        <v>2181707.66</v>
      </c>
      <c r="E31" s="52">
        <f t="shared" si="0"/>
        <v>4632140.04</v>
      </c>
    </row>
    <row r="32" spans="2:5">
      <c r="B32" s="16"/>
      <c r="C32" s="16"/>
      <c r="D32" s="16"/>
      <c r="E32" s="16"/>
    </row>
    <row r="33" spans="2:5">
      <c r="B33" s="16"/>
      <c r="C33" s="16"/>
      <c r="D33" s="16"/>
      <c r="E33" s="16"/>
    </row>
    <row r="34" spans="2:5">
      <c r="B34" s="16"/>
      <c r="C34" s="16"/>
      <c r="D34" s="16"/>
      <c r="E34" s="16"/>
    </row>
    <row r="35" spans="2:5">
      <c r="B35" s="16"/>
      <c r="C35" s="16"/>
      <c r="D35" s="16"/>
      <c r="E35" s="16"/>
    </row>
    <row r="36" spans="2:5">
      <c r="B36" s="16"/>
      <c r="C36" s="16"/>
      <c r="D36" s="16"/>
      <c r="E36" s="16"/>
    </row>
    <row r="38" spans="2:5">
      <c r="B38" s="53"/>
      <c r="C38" s="98"/>
      <c r="D38" s="98"/>
      <c r="E38" s="98"/>
    </row>
    <row r="41" spans="2:5">
      <c r="B41" s="54"/>
      <c r="C41" s="54"/>
      <c r="D41" s="54"/>
      <c r="E41" s="54"/>
    </row>
    <row r="42" spans="2:5">
      <c r="B42" s="54"/>
      <c r="C42" s="54"/>
      <c r="D42" s="54"/>
      <c r="E42" s="54"/>
    </row>
    <row r="43" spans="2:5">
      <c r="B43" s="54"/>
      <c r="C43" s="54"/>
      <c r="D43" s="54"/>
      <c r="E43" s="54"/>
    </row>
    <row r="44" spans="2:5">
      <c r="B44" s="55"/>
      <c r="C44" s="99"/>
      <c r="D44" s="99"/>
      <c r="E44" s="99"/>
    </row>
    <row r="48" spans="2:5">
      <c r="E48" s="47"/>
    </row>
  </sheetData>
  <mergeCells count="3">
    <mergeCell ref="B8:E8"/>
    <mergeCell ref="C38:E38"/>
    <mergeCell ref="C44:E4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L59"/>
  <sheetViews>
    <sheetView showGridLines="0" workbookViewId="0"/>
  </sheetViews>
  <sheetFormatPr baseColWidth="10" defaultRowHeight="14.25"/>
  <cols>
    <col min="1" max="1" width="2.28515625" style="22" customWidth="1"/>
    <col min="2" max="2" width="16.28515625" style="22" customWidth="1"/>
    <col min="3" max="5" width="14.28515625" style="22" customWidth="1"/>
    <col min="6" max="6" width="15.140625" style="22" customWidth="1"/>
    <col min="7" max="11" width="14.28515625" style="22" customWidth="1"/>
    <col min="12" max="12" width="2.28515625" style="22" customWidth="1"/>
    <col min="13" max="16384" width="11.42578125" style="22"/>
  </cols>
  <sheetData>
    <row r="8" spans="1:12" ht="41.25" customHeight="1">
      <c r="A8" s="81" t="s">
        <v>15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>
      <c r="B9" s="14"/>
      <c r="C9" s="19"/>
      <c r="D9" s="14"/>
      <c r="E9" s="14"/>
      <c r="F9" s="14"/>
      <c r="G9" s="14"/>
      <c r="H9" s="14"/>
      <c r="I9" s="14"/>
      <c r="J9" s="12"/>
      <c r="K9" s="13"/>
    </row>
    <row r="10" spans="1:12">
      <c r="B10" s="14"/>
      <c r="C10" s="19"/>
      <c r="D10" s="14"/>
      <c r="E10" s="14"/>
      <c r="F10" s="14"/>
      <c r="G10" s="14"/>
      <c r="H10" s="14"/>
      <c r="I10" s="14"/>
      <c r="J10" s="12"/>
      <c r="K10" s="13"/>
    </row>
    <row r="11" spans="1:12" ht="15" thickBot="1">
      <c r="B11" s="14"/>
      <c r="C11" s="19"/>
      <c r="D11" s="14"/>
      <c r="E11" s="14"/>
      <c r="F11" s="14"/>
      <c r="G11" s="14"/>
      <c r="H11" s="14"/>
      <c r="I11" s="14"/>
      <c r="J11" s="12"/>
      <c r="K11" s="13"/>
    </row>
    <row r="12" spans="1:12" ht="45">
      <c r="B12" s="8" t="s">
        <v>0</v>
      </c>
      <c r="C12" s="38" t="s">
        <v>35</v>
      </c>
      <c r="D12" s="37" t="s">
        <v>30</v>
      </c>
      <c r="E12" s="37" t="s">
        <v>31</v>
      </c>
      <c r="F12" s="38" t="s">
        <v>19</v>
      </c>
      <c r="G12" s="38" t="s">
        <v>32</v>
      </c>
      <c r="H12" s="38" t="s">
        <v>33</v>
      </c>
      <c r="I12" s="38" t="s">
        <v>34</v>
      </c>
      <c r="J12" s="38" t="s">
        <v>21</v>
      </c>
      <c r="K12" s="1" t="s">
        <v>2</v>
      </c>
    </row>
    <row r="13" spans="1:12" ht="12" customHeight="1">
      <c r="B13" s="23" t="s">
        <v>3</v>
      </c>
      <c r="C13" s="3">
        <v>277.85855600000002</v>
      </c>
      <c r="D13" s="4">
        <v>23076.622800000001</v>
      </c>
      <c r="E13" s="4">
        <v>10861.316999999999</v>
      </c>
      <c r="F13" s="4">
        <v>3201744.1421504002</v>
      </c>
      <c r="G13" s="4">
        <v>84664.634247599999</v>
      </c>
      <c r="H13" s="27">
        <v>89058.857084480012</v>
      </c>
      <c r="I13" s="4">
        <v>101104.83999879999</v>
      </c>
      <c r="J13" s="20">
        <v>1331530.290509</v>
      </c>
      <c r="K13" s="6">
        <f>SUM(C13:J13)</f>
        <v>4842318.5623462796</v>
      </c>
    </row>
    <row r="14" spans="1:12" ht="10.5" customHeight="1">
      <c r="B14" s="23"/>
      <c r="C14" s="3"/>
      <c r="D14" s="4"/>
      <c r="E14" s="4"/>
      <c r="F14" s="4"/>
      <c r="G14" s="4"/>
      <c r="H14" s="7"/>
      <c r="I14" s="4"/>
      <c r="J14" s="5"/>
      <c r="K14" s="6"/>
    </row>
    <row r="15" spans="1:12" ht="10.5" customHeight="1">
      <c r="B15" s="23" t="s">
        <v>4</v>
      </c>
      <c r="C15" s="3">
        <v>1609.5436920000004</v>
      </c>
      <c r="D15" s="4">
        <v>98261.164848</v>
      </c>
      <c r="E15" s="4">
        <v>46247.913719999997</v>
      </c>
      <c r="F15" s="4">
        <v>14426401.792818399</v>
      </c>
      <c r="G15" s="4">
        <v>349903.51001760003</v>
      </c>
      <c r="H15" s="7">
        <v>530978.82700206002</v>
      </c>
      <c r="I15" s="4">
        <v>501971.07304300001</v>
      </c>
      <c r="J15" s="5">
        <v>6136689.5394609999</v>
      </c>
      <c r="K15" s="6">
        <f t="shared" ref="K15:K32" si="0">SUM(C15:J15)</f>
        <v>22092063.364602059</v>
      </c>
    </row>
    <row r="16" spans="1:12" ht="10.5" customHeight="1">
      <c r="B16" s="23"/>
      <c r="C16" s="3"/>
      <c r="D16" s="4"/>
      <c r="E16" s="4"/>
      <c r="F16" s="4"/>
      <c r="G16" s="4"/>
      <c r="H16" s="7"/>
      <c r="I16" s="4"/>
      <c r="J16" s="5"/>
      <c r="K16" s="6"/>
    </row>
    <row r="17" spans="2:11" ht="10.5" customHeight="1">
      <c r="B17" s="23" t="s">
        <v>5</v>
      </c>
      <c r="C17" s="3">
        <v>243.27083400000004</v>
      </c>
      <c r="D17" s="4">
        <v>24379.773264000003</v>
      </c>
      <c r="E17" s="4">
        <v>11474.661959999999</v>
      </c>
      <c r="F17" s="4">
        <v>3097051.3494227999</v>
      </c>
      <c r="G17" s="4">
        <v>129644.52635639999</v>
      </c>
      <c r="H17" s="7">
        <v>64833.002178080009</v>
      </c>
      <c r="I17" s="4">
        <v>145751.7179624</v>
      </c>
      <c r="J17" s="5">
        <v>1146610.7928795</v>
      </c>
      <c r="K17" s="6">
        <f t="shared" si="0"/>
        <v>4619989.0948571805</v>
      </c>
    </row>
    <row r="18" spans="2:11" ht="10.5" customHeight="1">
      <c r="B18" s="23"/>
      <c r="C18" s="3"/>
      <c r="D18" s="4"/>
      <c r="E18" s="4"/>
      <c r="F18" s="4"/>
      <c r="G18" s="4"/>
      <c r="H18" s="7"/>
      <c r="I18" s="4"/>
      <c r="J18" s="5"/>
      <c r="K18" s="6"/>
    </row>
    <row r="19" spans="2:11" ht="10.5" customHeight="1">
      <c r="B19" s="23" t="s">
        <v>6</v>
      </c>
      <c r="C19" s="3">
        <v>243.15515600000003</v>
      </c>
      <c r="D19" s="4">
        <v>18474.872724000001</v>
      </c>
      <c r="E19" s="4">
        <v>8695.4426100000001</v>
      </c>
      <c r="F19" s="4">
        <v>2523228.8272576001</v>
      </c>
      <c r="G19" s="4">
        <v>85781.429514000003</v>
      </c>
      <c r="H19" s="7">
        <v>60160.873017560007</v>
      </c>
      <c r="I19" s="4">
        <v>87970.522442000001</v>
      </c>
      <c r="J19" s="5">
        <v>1132322.8079214999</v>
      </c>
      <c r="K19" s="6">
        <f t="shared" si="0"/>
        <v>3916877.9306426607</v>
      </c>
    </row>
    <row r="20" spans="2:11" ht="10.5" customHeight="1">
      <c r="B20" s="23"/>
      <c r="C20" s="3"/>
      <c r="D20" s="4"/>
      <c r="E20" s="4"/>
      <c r="F20" s="4"/>
      <c r="G20" s="4"/>
      <c r="H20" s="7"/>
      <c r="I20" s="4"/>
      <c r="J20" s="5"/>
      <c r="K20" s="6"/>
    </row>
    <row r="21" spans="2:11" ht="10.5" customHeight="1">
      <c r="B21" s="23" t="s">
        <v>7</v>
      </c>
      <c r="C21" s="3">
        <v>266.29075599999999</v>
      </c>
      <c r="D21" s="4">
        <v>21235.017804000003</v>
      </c>
      <c r="E21" s="4">
        <v>9994.5413100000005</v>
      </c>
      <c r="F21" s="4">
        <v>3319689.1871219999</v>
      </c>
      <c r="G21" s="4">
        <v>104247.06159120001</v>
      </c>
      <c r="H21" s="7">
        <v>84127.165192820015</v>
      </c>
      <c r="I21" s="4">
        <v>110661.5262808</v>
      </c>
      <c r="J21" s="5">
        <v>1279873.729507</v>
      </c>
      <c r="K21" s="6">
        <f t="shared" si="0"/>
        <v>4930094.5195638202</v>
      </c>
    </row>
    <row r="22" spans="2:11" ht="10.5" customHeight="1">
      <c r="B22" s="23"/>
      <c r="C22" s="3"/>
      <c r="D22" s="4"/>
      <c r="E22" s="4"/>
      <c r="F22" s="4"/>
      <c r="G22" s="4"/>
      <c r="H22" s="7"/>
      <c r="I22" s="4"/>
      <c r="J22" s="5"/>
      <c r="K22" s="6"/>
    </row>
    <row r="23" spans="2:11" ht="10.5" customHeight="1">
      <c r="B23" s="23" t="s">
        <v>8</v>
      </c>
      <c r="C23" s="3">
        <v>2987.5000280000004</v>
      </c>
      <c r="D23" s="4">
        <v>25026.823668000001</v>
      </c>
      <c r="E23" s="4">
        <v>11779.20477</v>
      </c>
      <c r="F23" s="4">
        <v>3635092.7905291999</v>
      </c>
      <c r="G23" s="4">
        <v>154194.76712639999</v>
      </c>
      <c r="H23" s="7">
        <v>405898.43089604005</v>
      </c>
      <c r="I23" s="4">
        <v>162341.14517500001</v>
      </c>
      <c r="J23" s="5">
        <v>1411213.283544</v>
      </c>
      <c r="K23" s="6">
        <f t="shared" si="0"/>
        <v>5808533.9457366401</v>
      </c>
    </row>
    <row r="24" spans="2:11" ht="10.5" customHeight="1">
      <c r="B24" s="23"/>
      <c r="C24" s="3"/>
      <c r="D24" s="4"/>
      <c r="E24" s="4"/>
      <c r="F24" s="4"/>
      <c r="G24" s="4"/>
      <c r="H24" s="7"/>
      <c r="I24" s="4"/>
      <c r="J24" s="5"/>
      <c r="K24" s="6"/>
    </row>
    <row r="25" spans="2:11" ht="10.5" customHeight="1">
      <c r="B25" s="23" t="s">
        <v>9</v>
      </c>
      <c r="C25" s="3">
        <v>1864.2666480000003</v>
      </c>
      <c r="D25" s="4">
        <v>101383.29616800002</v>
      </c>
      <c r="E25" s="4">
        <v>47717.386020000005</v>
      </c>
      <c r="F25" s="4">
        <v>15277858.9994954</v>
      </c>
      <c r="G25" s="4">
        <v>360147.21832320001</v>
      </c>
      <c r="H25" s="7">
        <v>598349.77588462003</v>
      </c>
      <c r="I25" s="4">
        <v>539242.14954280003</v>
      </c>
      <c r="J25" s="5">
        <v>6518618.3681459995</v>
      </c>
      <c r="K25" s="6">
        <f t="shared" si="0"/>
        <v>23445181.460228022</v>
      </c>
    </row>
    <row r="26" spans="2:11" ht="10.5" customHeight="1">
      <c r="B26" s="23"/>
      <c r="C26" s="3"/>
      <c r="D26" s="4"/>
      <c r="E26" s="4"/>
      <c r="F26" s="4"/>
      <c r="G26" s="4"/>
      <c r="H26" s="7"/>
      <c r="I26" s="4"/>
      <c r="J26" s="5"/>
      <c r="K26" s="6"/>
    </row>
    <row r="27" spans="2:11" ht="10.5" customHeight="1">
      <c r="B27" s="23" t="s">
        <v>10</v>
      </c>
      <c r="C27" s="3">
        <v>984.30410200000006</v>
      </c>
      <c r="D27" s="4">
        <v>21624.153012000002</v>
      </c>
      <c r="E27" s="4">
        <v>10177.692929999999</v>
      </c>
      <c r="F27" s="4">
        <v>3336254.5024270001</v>
      </c>
      <c r="G27" s="4">
        <v>137250.28722240002</v>
      </c>
      <c r="H27" s="7">
        <v>130531.21345996002</v>
      </c>
      <c r="I27" s="4">
        <v>130117.959378</v>
      </c>
      <c r="J27" s="5">
        <v>974605.43550050003</v>
      </c>
      <c r="K27" s="6">
        <f t="shared" si="0"/>
        <v>4741545.54803186</v>
      </c>
    </row>
    <row r="28" spans="2:11" ht="10.5" customHeight="1">
      <c r="B28" s="23"/>
      <c r="C28" s="3"/>
      <c r="D28" s="4"/>
      <c r="E28" s="4"/>
      <c r="F28" s="4"/>
      <c r="G28" s="4"/>
      <c r="H28" s="7"/>
      <c r="I28" s="4"/>
      <c r="J28" s="5"/>
      <c r="K28" s="6"/>
    </row>
    <row r="29" spans="2:11" ht="10.5" customHeight="1">
      <c r="B29" s="23" t="s">
        <v>11</v>
      </c>
      <c r="C29" s="3">
        <v>856.82694600000002</v>
      </c>
      <c r="D29" s="4">
        <v>61673.405640000012</v>
      </c>
      <c r="E29" s="4">
        <v>29027.402099999999</v>
      </c>
      <c r="F29" s="4">
        <v>9093695.4898327999</v>
      </c>
      <c r="G29" s="4">
        <v>213770.01806160001</v>
      </c>
      <c r="H29" s="7">
        <v>349804.04066634004</v>
      </c>
      <c r="I29" s="4">
        <v>319560.88667579996</v>
      </c>
      <c r="J29" s="5">
        <v>4016022.8489640001</v>
      </c>
      <c r="K29" s="6">
        <f t="shared" si="0"/>
        <v>14084410.91888654</v>
      </c>
    </row>
    <row r="30" spans="2:11" ht="10.5" customHeight="1">
      <c r="B30" s="23"/>
      <c r="C30" s="3"/>
      <c r="D30" s="4"/>
      <c r="E30" s="4"/>
      <c r="F30" s="4"/>
      <c r="G30" s="4"/>
      <c r="H30" s="7"/>
      <c r="I30" s="4"/>
      <c r="J30" s="5"/>
      <c r="K30" s="6"/>
    </row>
    <row r="31" spans="2:11" ht="10.5" customHeight="1">
      <c r="B31" s="23" t="s">
        <v>12</v>
      </c>
      <c r="C31" s="3">
        <v>2234.7832820000003</v>
      </c>
      <c r="D31" s="4">
        <v>57347.670072000001</v>
      </c>
      <c r="E31" s="4">
        <v>26991.437579999998</v>
      </c>
      <c r="F31" s="4">
        <v>8350244.1389443995</v>
      </c>
      <c r="G31" s="4">
        <v>305905.62753960001</v>
      </c>
      <c r="H31" s="7">
        <v>570288.16061804001</v>
      </c>
      <c r="I31" s="4">
        <v>351710.55950139998</v>
      </c>
      <c r="J31" s="5">
        <v>3529407.0535675003</v>
      </c>
      <c r="K31" s="6">
        <f t="shared" si="0"/>
        <v>13194129.431104941</v>
      </c>
    </row>
    <row r="32" spans="2:11" ht="15" thickBot="1">
      <c r="B32" s="10" t="s">
        <v>13</v>
      </c>
      <c r="C32" s="11">
        <f>SUM(C13:C31)</f>
        <v>11567.800000000001</v>
      </c>
      <c r="D32" s="11">
        <f t="shared" ref="D32:J32" si="1">SUM(D13:D31)</f>
        <v>452482.8000000001</v>
      </c>
      <c r="E32" s="11">
        <f t="shared" si="1"/>
        <v>212967</v>
      </c>
      <c r="F32" s="11">
        <f t="shared" si="1"/>
        <v>66261261.219999999</v>
      </c>
      <c r="G32" s="11">
        <f t="shared" si="1"/>
        <v>1925509.08</v>
      </c>
      <c r="H32" s="11">
        <f t="shared" si="1"/>
        <v>2884030.3459999999</v>
      </c>
      <c r="I32" s="11">
        <f t="shared" si="1"/>
        <v>2450432.38</v>
      </c>
      <c r="J32" s="11">
        <f t="shared" si="1"/>
        <v>27476894.149999999</v>
      </c>
      <c r="K32" s="11">
        <f t="shared" si="0"/>
        <v>101675144.77599999</v>
      </c>
    </row>
    <row r="33" spans="2:11">
      <c r="B33" s="16"/>
      <c r="C33" s="17"/>
      <c r="D33" s="16"/>
      <c r="E33" s="16"/>
      <c r="F33" s="18"/>
      <c r="G33" s="16"/>
      <c r="H33" s="16"/>
      <c r="I33" s="16"/>
      <c r="J33" s="16"/>
      <c r="K33" s="16"/>
    </row>
    <row r="35" spans="2:11">
      <c r="J35" s="80" t="s">
        <v>14</v>
      </c>
      <c r="K35" s="80"/>
    </row>
    <row r="59" spans="1:1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</sheetData>
  <mergeCells count="3">
    <mergeCell ref="J35:K35"/>
    <mergeCell ref="A8:J8"/>
    <mergeCell ref="K8:L8"/>
  </mergeCells>
  <pageMargins left="0.70866141732283472" right="0.70866141732283472" top="0.31" bottom="0.31" header="0.31496062992125984" footer="0.31496062992125984"/>
  <pageSetup paperSize="216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8:T59"/>
  <sheetViews>
    <sheetView showGridLines="0" zoomScale="90" zoomScaleNormal="90" workbookViewId="0"/>
  </sheetViews>
  <sheetFormatPr baseColWidth="10" defaultRowHeight="14.25"/>
  <cols>
    <col min="1" max="1" width="2.28515625" style="22" customWidth="1"/>
    <col min="2" max="2" width="16.28515625" style="22" customWidth="1"/>
    <col min="3" max="3" width="7.28515625" style="22" bestFit="1" customWidth="1"/>
    <col min="4" max="4" width="11.7109375" style="22" customWidth="1"/>
    <col min="5" max="5" width="6.28515625" style="22" bestFit="1" customWidth="1"/>
    <col min="6" max="6" width="13" style="22" customWidth="1"/>
    <col min="7" max="7" width="7.28515625" style="22" bestFit="1" customWidth="1"/>
    <col min="8" max="8" width="11.7109375" style="22" customWidth="1"/>
    <col min="9" max="9" width="6.28515625" style="22" bestFit="1" customWidth="1"/>
    <col min="10" max="10" width="9.7109375" style="22" customWidth="1"/>
    <col min="11" max="11" width="7.28515625" style="22" bestFit="1" customWidth="1"/>
    <col min="12" max="12" width="11.7109375" style="22" customWidth="1"/>
    <col min="13" max="13" width="7.28515625" style="22" bestFit="1" customWidth="1"/>
    <col min="14" max="14" width="15.7109375" style="22" customWidth="1"/>
    <col min="15" max="15" width="7.28515625" style="22" bestFit="1" customWidth="1"/>
    <col min="16" max="16" width="10.7109375" style="22" customWidth="1"/>
    <col min="17" max="17" width="7.28515625" style="22" bestFit="1" customWidth="1"/>
    <col min="18" max="18" width="13.140625" style="22" customWidth="1"/>
    <col min="19" max="19" width="12.85546875" style="22" customWidth="1"/>
    <col min="20" max="20" width="2.28515625" style="22" customWidth="1"/>
    <col min="21" max="16384" width="11.42578125" style="22"/>
  </cols>
  <sheetData>
    <row r="8" spans="1:20" ht="41.25" customHeight="1">
      <c r="A8" s="81" t="s">
        <v>42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20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20" ht="15" thickBo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20" ht="24.75" customHeight="1">
      <c r="B12" s="100" t="s">
        <v>0</v>
      </c>
      <c r="C12" s="87" t="s">
        <v>19</v>
      </c>
      <c r="D12" s="85"/>
      <c r="E12" s="87" t="s">
        <v>25</v>
      </c>
      <c r="F12" s="85"/>
      <c r="G12" s="83" t="s">
        <v>33</v>
      </c>
      <c r="H12" s="83"/>
      <c r="I12" s="87" t="s">
        <v>32</v>
      </c>
      <c r="J12" s="85"/>
      <c r="K12" s="87" t="s">
        <v>22</v>
      </c>
      <c r="L12" s="85"/>
      <c r="M12" s="87" t="s">
        <v>40</v>
      </c>
      <c r="N12" s="85"/>
      <c r="O12" s="87" t="s">
        <v>35</v>
      </c>
      <c r="P12" s="85"/>
      <c r="Q12" s="87" t="s">
        <v>21</v>
      </c>
      <c r="R12" s="85"/>
      <c r="S12" s="83" t="s">
        <v>24</v>
      </c>
    </row>
    <row r="13" spans="1:20" ht="43.5" customHeight="1" thickBot="1">
      <c r="B13" s="101"/>
      <c r="C13" s="88"/>
      <c r="D13" s="89"/>
      <c r="E13" s="88"/>
      <c r="F13" s="89"/>
      <c r="G13" s="96"/>
      <c r="H13" s="96"/>
      <c r="I13" s="88"/>
      <c r="J13" s="89"/>
      <c r="K13" s="88"/>
      <c r="L13" s="89"/>
      <c r="M13" s="88"/>
      <c r="N13" s="89"/>
      <c r="O13" s="88"/>
      <c r="P13" s="89"/>
      <c r="Q13" s="88"/>
      <c r="R13" s="89" t="s">
        <v>29</v>
      </c>
      <c r="S13" s="84"/>
    </row>
    <row r="14" spans="1:20" ht="15.75" customHeight="1">
      <c r="B14" s="39"/>
      <c r="C14" s="83" t="s">
        <v>39</v>
      </c>
      <c r="D14" s="85" t="s">
        <v>20</v>
      </c>
      <c r="E14" s="83" t="s">
        <v>39</v>
      </c>
      <c r="F14" s="83" t="s">
        <v>26</v>
      </c>
      <c r="G14" s="83" t="s">
        <v>39</v>
      </c>
      <c r="H14" s="83" t="s">
        <v>33</v>
      </c>
      <c r="I14" s="83" t="s">
        <v>38</v>
      </c>
      <c r="J14" s="83" t="s">
        <v>37</v>
      </c>
      <c r="K14" s="83" t="s">
        <v>38</v>
      </c>
      <c r="L14" s="83" t="s">
        <v>23</v>
      </c>
      <c r="M14" s="90" t="s">
        <v>39</v>
      </c>
      <c r="N14" s="92" t="s">
        <v>40</v>
      </c>
      <c r="O14" s="83" t="s">
        <v>39</v>
      </c>
      <c r="P14" s="83" t="s">
        <v>1</v>
      </c>
      <c r="Q14" s="83" t="s">
        <v>38</v>
      </c>
      <c r="R14" s="83" t="s">
        <v>21</v>
      </c>
      <c r="S14" s="84"/>
    </row>
    <row r="15" spans="1:20" ht="36" customHeight="1">
      <c r="B15" s="39"/>
      <c r="C15" s="84"/>
      <c r="D15" s="86"/>
      <c r="E15" s="84"/>
      <c r="F15" s="84"/>
      <c r="G15" s="84"/>
      <c r="H15" s="84"/>
      <c r="I15" s="84"/>
      <c r="J15" s="84"/>
      <c r="K15" s="84"/>
      <c r="L15" s="84"/>
      <c r="M15" s="91"/>
      <c r="N15" s="93"/>
      <c r="O15" s="84"/>
      <c r="P15" s="84"/>
      <c r="Q15" s="84"/>
      <c r="R15" s="84"/>
      <c r="S15" s="84"/>
    </row>
    <row r="16" spans="1:20" ht="10.5" customHeight="1">
      <c r="B16" s="23" t="s">
        <v>3</v>
      </c>
      <c r="C16" s="45">
        <v>4.8730000000000002</v>
      </c>
      <c r="D16" s="29">
        <v>3201744.14</v>
      </c>
      <c r="E16" s="45">
        <v>4.2670000000000003</v>
      </c>
      <c r="F16" s="29">
        <v>191122.1</v>
      </c>
      <c r="G16" s="45">
        <v>5.0110000000000001</v>
      </c>
      <c r="H16" s="29">
        <v>68705.399999999994</v>
      </c>
      <c r="I16" s="45">
        <v>4.4409999999999998</v>
      </c>
      <c r="J16" s="29">
        <v>42790.82</v>
      </c>
      <c r="K16" s="45">
        <v>5.1180000000000003</v>
      </c>
      <c r="L16" s="29">
        <v>56654.16</v>
      </c>
      <c r="M16" s="45">
        <v>5.1180000000000003</v>
      </c>
      <c r="N16" s="29">
        <v>10861.32</v>
      </c>
      <c r="O16" s="45">
        <v>5.6</v>
      </c>
      <c r="P16" s="29">
        <v>495.74</v>
      </c>
      <c r="Q16" s="45">
        <v>4.8659999999999997</v>
      </c>
      <c r="R16" s="29">
        <v>1178457.8400000001</v>
      </c>
      <c r="S16" s="29">
        <f>R16+P16+N16+L16+J16+H16+F16+D16</f>
        <v>4750831.5200000005</v>
      </c>
    </row>
    <row r="17" spans="2:19" ht="10.5" customHeight="1">
      <c r="B17" s="23"/>
      <c r="C17" s="45"/>
      <c r="D17" s="29"/>
      <c r="E17" s="45"/>
      <c r="F17" s="29"/>
      <c r="G17" s="45"/>
      <c r="H17" s="29"/>
      <c r="I17" s="45"/>
      <c r="J17" s="29"/>
      <c r="K17" s="45"/>
      <c r="L17" s="29"/>
      <c r="M17" s="45"/>
      <c r="N17" s="29"/>
      <c r="O17" s="45"/>
      <c r="P17" s="29"/>
      <c r="Q17" s="45"/>
      <c r="R17" s="29"/>
      <c r="S17" s="29"/>
    </row>
    <row r="18" spans="2:19" ht="10.5" customHeight="1">
      <c r="B18" s="23" t="s">
        <v>4</v>
      </c>
      <c r="C18" s="45">
        <v>21.184999999999999</v>
      </c>
      <c r="D18" s="29">
        <v>14426401.789999999</v>
      </c>
      <c r="E18" s="45">
        <v>19.79</v>
      </c>
      <c r="F18" s="29">
        <v>948893.88</v>
      </c>
      <c r="G18" s="45">
        <v>16.66</v>
      </c>
      <c r="H18" s="29">
        <v>409629.23</v>
      </c>
      <c r="I18" s="45">
        <v>17.47</v>
      </c>
      <c r="J18" s="29">
        <v>176846.65</v>
      </c>
      <c r="K18" s="45">
        <v>21.33</v>
      </c>
      <c r="L18" s="29">
        <v>241235.62</v>
      </c>
      <c r="M18" s="45">
        <v>21.33</v>
      </c>
      <c r="N18" s="29">
        <v>46247.91</v>
      </c>
      <c r="O18" s="45">
        <v>11</v>
      </c>
      <c r="P18" s="29">
        <v>2871.68</v>
      </c>
      <c r="Q18" s="45">
        <v>22.01</v>
      </c>
      <c r="R18" s="29">
        <v>5431216.96</v>
      </c>
      <c r="S18" s="29">
        <f t="shared" ref="S18:S34" si="0">R18+P18+N18+L18+J18+H18+F18+D18</f>
        <v>21683343.719999999</v>
      </c>
    </row>
    <row r="19" spans="2:19" ht="10.5" customHeight="1">
      <c r="B19" s="23"/>
      <c r="C19" s="45"/>
      <c r="D19" s="29"/>
      <c r="E19" s="45"/>
      <c r="F19" s="29"/>
      <c r="G19" s="45"/>
      <c r="H19" s="29"/>
      <c r="I19" s="45"/>
      <c r="J19" s="29"/>
      <c r="K19" s="45"/>
      <c r="L19" s="29"/>
      <c r="M19" s="45"/>
      <c r="N19" s="29"/>
      <c r="O19" s="45"/>
      <c r="P19" s="29"/>
      <c r="Q19" s="45"/>
      <c r="R19" s="29"/>
      <c r="S19" s="29"/>
    </row>
    <row r="20" spans="2:19" ht="10.5" customHeight="1">
      <c r="B20" s="23" t="s">
        <v>5</v>
      </c>
      <c r="C20" s="45">
        <v>4.6870000000000003</v>
      </c>
      <c r="D20" s="29">
        <v>3097051.35</v>
      </c>
      <c r="E20" s="45">
        <v>5.8680000000000003</v>
      </c>
      <c r="F20" s="29">
        <v>275519.69</v>
      </c>
      <c r="G20" s="45">
        <v>3.7570000000000001</v>
      </c>
      <c r="H20" s="29">
        <v>50016.1</v>
      </c>
      <c r="I20" s="45">
        <v>6.5019999999999998</v>
      </c>
      <c r="J20" s="29">
        <v>65524.35</v>
      </c>
      <c r="K20" s="45">
        <v>5.3579999999999997</v>
      </c>
      <c r="L20" s="29">
        <v>59853.45</v>
      </c>
      <c r="M20" s="45">
        <v>5.3579999999999997</v>
      </c>
      <c r="N20" s="29">
        <v>11474.66</v>
      </c>
      <c r="O20" s="45">
        <v>4.5999999999999996</v>
      </c>
      <c r="P20" s="29">
        <v>434.03</v>
      </c>
      <c r="Q20" s="45">
        <v>4.1840000000000002</v>
      </c>
      <c r="R20" s="29">
        <v>1014796.65</v>
      </c>
      <c r="S20" s="29">
        <f t="shared" si="0"/>
        <v>4574670.28</v>
      </c>
    </row>
    <row r="21" spans="2:19" ht="10.5" customHeight="1">
      <c r="B21" s="23"/>
      <c r="C21" s="45"/>
      <c r="D21" s="29"/>
      <c r="E21" s="45"/>
      <c r="F21" s="29"/>
      <c r="G21" s="45"/>
      <c r="H21" s="29"/>
      <c r="I21" s="45"/>
      <c r="J21" s="29"/>
      <c r="K21" s="45"/>
      <c r="L21" s="29"/>
      <c r="M21" s="45"/>
      <c r="N21" s="29"/>
      <c r="O21" s="45"/>
      <c r="P21" s="29"/>
      <c r="Q21" s="45"/>
      <c r="R21" s="29"/>
      <c r="S21" s="29"/>
    </row>
    <row r="22" spans="2:19" ht="10.5" customHeight="1">
      <c r="B22" s="23" t="s">
        <v>6</v>
      </c>
      <c r="C22" s="45">
        <v>4.1369999999999996</v>
      </c>
      <c r="D22" s="29">
        <v>2523228.83</v>
      </c>
      <c r="E22" s="45">
        <v>4.07</v>
      </c>
      <c r="F22" s="29">
        <v>166293.82</v>
      </c>
      <c r="G22" s="45">
        <v>6.7850000000000001</v>
      </c>
      <c r="H22" s="29">
        <v>46411.74</v>
      </c>
      <c r="I22" s="45">
        <v>4.859</v>
      </c>
      <c r="J22" s="29">
        <v>43355.26</v>
      </c>
      <c r="K22" s="45">
        <v>4.298</v>
      </c>
      <c r="L22" s="29">
        <v>45356.65</v>
      </c>
      <c r="M22" s="45">
        <v>4.298</v>
      </c>
      <c r="N22" s="29">
        <v>8695.44</v>
      </c>
      <c r="O22" s="45">
        <v>9.9</v>
      </c>
      <c r="P22" s="29">
        <v>433.83</v>
      </c>
      <c r="Q22" s="45">
        <v>4.3140000000000001</v>
      </c>
      <c r="R22" s="29">
        <v>1002151.21</v>
      </c>
      <c r="S22" s="29">
        <f t="shared" si="0"/>
        <v>3835926.7800000003</v>
      </c>
    </row>
    <row r="23" spans="2:19" ht="10.5" customHeight="1">
      <c r="B23" s="23"/>
      <c r="C23" s="45"/>
      <c r="D23" s="29"/>
      <c r="E23" s="45"/>
      <c r="F23" s="29"/>
      <c r="G23" s="45"/>
      <c r="H23" s="29"/>
      <c r="I23" s="45"/>
      <c r="J23" s="29"/>
      <c r="K23" s="45"/>
      <c r="L23" s="29"/>
      <c r="M23" s="45"/>
      <c r="N23" s="29"/>
      <c r="O23" s="45"/>
      <c r="P23" s="29"/>
      <c r="Q23" s="45"/>
      <c r="R23" s="29"/>
      <c r="S23" s="29"/>
    </row>
    <row r="24" spans="2:19" ht="10.5" customHeight="1">
      <c r="B24" s="23" t="s">
        <v>7</v>
      </c>
      <c r="C24" s="45">
        <v>5.1929999999999996</v>
      </c>
      <c r="D24" s="29">
        <v>3319689.19</v>
      </c>
      <c r="E24" s="45">
        <v>4.835</v>
      </c>
      <c r="F24" s="29">
        <v>209187.45</v>
      </c>
      <c r="G24" s="45">
        <v>6.5659999999999998</v>
      </c>
      <c r="H24" s="29">
        <v>64900.79</v>
      </c>
      <c r="I24" s="45">
        <v>5.62</v>
      </c>
      <c r="J24" s="29">
        <v>52688.08</v>
      </c>
      <c r="K24" s="45">
        <v>4.83</v>
      </c>
      <c r="L24" s="29">
        <v>52132.93</v>
      </c>
      <c r="M24" s="45">
        <v>4.83</v>
      </c>
      <c r="N24" s="29">
        <v>9994.5400000000009</v>
      </c>
      <c r="O24" s="45">
        <v>8.4</v>
      </c>
      <c r="P24" s="29">
        <v>475.11</v>
      </c>
      <c r="Q24" s="45">
        <v>4.7619999999999996</v>
      </c>
      <c r="R24" s="29">
        <v>1132739.71</v>
      </c>
      <c r="S24" s="29">
        <f t="shared" ref="S24" si="1">R24+P24+N24+L24+J24+H24+F24+D24</f>
        <v>4841807.8</v>
      </c>
    </row>
    <row r="25" spans="2:19" ht="10.5" customHeight="1">
      <c r="B25" s="23"/>
      <c r="C25" s="45"/>
      <c r="D25" s="29"/>
      <c r="E25" s="45"/>
      <c r="F25" s="29"/>
      <c r="G25" s="45"/>
      <c r="H25" s="29"/>
      <c r="I25" s="45"/>
      <c r="J25" s="29"/>
      <c r="K25" s="45"/>
      <c r="L25" s="29"/>
      <c r="M25" s="45"/>
      <c r="N25" s="29"/>
      <c r="O25" s="45"/>
      <c r="P25" s="29"/>
      <c r="Q25" s="45"/>
      <c r="R25" s="29"/>
      <c r="S25" s="29"/>
    </row>
    <row r="26" spans="2:19" ht="10.5" customHeight="1">
      <c r="B26" s="23" t="s">
        <v>8</v>
      </c>
      <c r="C26" s="45">
        <v>5.6470000000000002</v>
      </c>
      <c r="D26" s="29">
        <v>3635092.79</v>
      </c>
      <c r="E26" s="45">
        <v>6.6669999999999998</v>
      </c>
      <c r="F26" s="29">
        <v>306879.27</v>
      </c>
      <c r="G26" s="45">
        <v>3.6829999999999998</v>
      </c>
      <c r="H26" s="29">
        <v>313134.63</v>
      </c>
      <c r="I26" s="45">
        <v>8.0820000000000007</v>
      </c>
      <c r="J26" s="29">
        <v>77932.42</v>
      </c>
      <c r="K26" s="45">
        <v>5.64</v>
      </c>
      <c r="L26" s="29">
        <v>61441.98</v>
      </c>
      <c r="M26" s="45">
        <v>5.64</v>
      </c>
      <c r="N26" s="29">
        <v>11779.2</v>
      </c>
      <c r="O26" s="45">
        <v>8.5</v>
      </c>
      <c r="P26" s="29">
        <v>5330.17</v>
      </c>
      <c r="Q26" s="45">
        <v>5.226</v>
      </c>
      <c r="R26" s="29">
        <v>1248980.49</v>
      </c>
      <c r="S26" s="29">
        <f t="shared" si="0"/>
        <v>5660570.9499999993</v>
      </c>
    </row>
    <row r="27" spans="2:19" ht="10.5" customHeight="1">
      <c r="B27" s="23"/>
      <c r="C27" s="45"/>
      <c r="D27" s="29"/>
      <c r="E27" s="45"/>
      <c r="F27" s="29"/>
      <c r="G27" s="45"/>
      <c r="H27" s="29"/>
      <c r="I27" s="45"/>
      <c r="J27" s="29"/>
      <c r="K27" s="45"/>
      <c r="L27" s="29"/>
      <c r="M27" s="45"/>
      <c r="N27" s="29"/>
      <c r="O27" s="45"/>
      <c r="P27" s="29"/>
      <c r="Q27" s="45"/>
      <c r="R27" s="29"/>
      <c r="S27" s="29"/>
    </row>
    <row r="28" spans="2:19" ht="10.5" customHeight="1">
      <c r="B28" s="23" t="s">
        <v>9</v>
      </c>
      <c r="C28" s="45">
        <v>22.457999999999998</v>
      </c>
      <c r="D28" s="29">
        <v>15277859</v>
      </c>
      <c r="E28" s="45">
        <v>21.273</v>
      </c>
      <c r="F28" s="29">
        <v>1019348.74</v>
      </c>
      <c r="G28" s="45">
        <v>18.305</v>
      </c>
      <c r="H28" s="29">
        <v>461603.26</v>
      </c>
      <c r="I28" s="45">
        <v>18.611999999999998</v>
      </c>
      <c r="J28" s="29">
        <v>182023.98</v>
      </c>
      <c r="K28" s="45">
        <v>22.018000000000001</v>
      </c>
      <c r="L28" s="29">
        <v>248900.59</v>
      </c>
      <c r="M28" s="45">
        <v>22.018000000000001</v>
      </c>
      <c r="N28" s="29">
        <v>47717.39</v>
      </c>
      <c r="O28" s="45">
        <v>12.1</v>
      </c>
      <c r="P28" s="29">
        <v>3326.15</v>
      </c>
      <c r="Q28" s="45">
        <v>23.39</v>
      </c>
      <c r="R28" s="29">
        <v>5769239.3300000001</v>
      </c>
      <c r="S28" s="29">
        <f t="shared" si="0"/>
        <v>23010018.440000001</v>
      </c>
    </row>
    <row r="29" spans="2:19" ht="10.5" customHeight="1">
      <c r="B29" s="23"/>
      <c r="C29" s="45"/>
      <c r="D29" s="29"/>
      <c r="E29" s="45"/>
      <c r="F29" s="29"/>
      <c r="G29" s="45"/>
      <c r="H29" s="29"/>
      <c r="I29" s="45"/>
      <c r="J29" s="29"/>
      <c r="K29" s="45"/>
      <c r="L29" s="29"/>
      <c r="M29" s="45"/>
      <c r="N29" s="29"/>
      <c r="O29" s="45"/>
      <c r="P29" s="29"/>
      <c r="Q29" s="45"/>
      <c r="R29" s="29"/>
      <c r="S29" s="29"/>
    </row>
    <row r="30" spans="2:19" ht="10.5" customHeight="1">
      <c r="B30" s="23" t="s">
        <v>10</v>
      </c>
      <c r="C30" s="45">
        <v>5.298</v>
      </c>
      <c r="D30" s="29">
        <v>3336254.5</v>
      </c>
      <c r="E30" s="45">
        <v>5.6459999999999999</v>
      </c>
      <c r="F30" s="29">
        <v>245966.64</v>
      </c>
      <c r="G30" s="45">
        <v>5.3010000000000002</v>
      </c>
      <c r="H30" s="29">
        <v>100699.68</v>
      </c>
      <c r="I30" s="45">
        <v>7.3209999999999997</v>
      </c>
      <c r="J30" s="29">
        <v>69368.42</v>
      </c>
      <c r="K30" s="45">
        <v>4.9649999999999999</v>
      </c>
      <c r="L30" s="29">
        <v>53088.28</v>
      </c>
      <c r="M30" s="45">
        <v>4.9649999999999999</v>
      </c>
      <c r="N30" s="29">
        <v>10177.69</v>
      </c>
      <c r="O30" s="45">
        <v>9.8000000000000007</v>
      </c>
      <c r="P30" s="29">
        <v>1756.16</v>
      </c>
      <c r="Q30" s="45">
        <v>3.7210000000000001</v>
      </c>
      <c r="R30" s="29">
        <v>862564.99</v>
      </c>
      <c r="S30" s="29">
        <f t="shared" si="0"/>
        <v>4679876.3599999994</v>
      </c>
    </row>
    <row r="31" spans="2:19" ht="10.5" customHeight="1">
      <c r="B31" s="23"/>
      <c r="C31" s="45"/>
      <c r="D31" s="29"/>
      <c r="E31" s="45"/>
      <c r="F31" s="29"/>
      <c r="G31" s="45"/>
      <c r="H31" s="29"/>
      <c r="I31" s="45"/>
      <c r="J31" s="29"/>
      <c r="K31" s="45"/>
      <c r="L31" s="29"/>
      <c r="M31" s="45"/>
      <c r="N31" s="29"/>
      <c r="O31" s="45"/>
      <c r="P31" s="29"/>
      <c r="Q31" s="45"/>
      <c r="R31" s="29"/>
      <c r="S31" s="29"/>
    </row>
    <row r="32" spans="2:19" ht="10.5" customHeight="1">
      <c r="B32" s="23" t="s">
        <v>11</v>
      </c>
      <c r="C32" s="45">
        <v>13.737</v>
      </c>
      <c r="D32" s="29">
        <v>9093695.4900000002</v>
      </c>
      <c r="E32" s="45">
        <v>13.157999999999999</v>
      </c>
      <c r="F32" s="29">
        <v>604077.39</v>
      </c>
      <c r="G32" s="45">
        <v>16.125</v>
      </c>
      <c r="H32" s="29">
        <v>269860.02</v>
      </c>
      <c r="I32" s="45">
        <v>11.215999999999999</v>
      </c>
      <c r="J32" s="29">
        <v>108042.68</v>
      </c>
      <c r="K32" s="45">
        <v>13.644</v>
      </c>
      <c r="L32" s="29">
        <v>151411.01</v>
      </c>
      <c r="M32" s="45">
        <v>13.644</v>
      </c>
      <c r="N32" s="29">
        <v>29027.4</v>
      </c>
      <c r="O32" s="45">
        <v>14.1</v>
      </c>
      <c r="P32" s="29">
        <v>1528.72</v>
      </c>
      <c r="Q32" s="45">
        <v>14.597</v>
      </c>
      <c r="R32" s="29">
        <v>3554341.68</v>
      </c>
      <c r="S32" s="29">
        <f t="shared" ref="S32" si="2">R32+P32+N32+L32+J32+H32+F32+D32</f>
        <v>13811984.390000001</v>
      </c>
    </row>
    <row r="33" spans="2:19" ht="10.5" customHeight="1">
      <c r="B33" s="23"/>
      <c r="C33" s="45"/>
      <c r="D33" s="29"/>
      <c r="E33" s="45"/>
      <c r="F33" s="29"/>
      <c r="G33" s="45"/>
      <c r="H33" s="29"/>
      <c r="I33" s="45"/>
      <c r="J33" s="29"/>
      <c r="K33" s="45"/>
      <c r="L33" s="29"/>
      <c r="M33" s="45"/>
      <c r="N33" s="29"/>
      <c r="O33" s="45"/>
      <c r="P33" s="29"/>
      <c r="Q33" s="45"/>
      <c r="R33" s="29"/>
      <c r="S33" s="29"/>
    </row>
    <row r="34" spans="2:19" ht="10.5" customHeight="1">
      <c r="B34" s="23" t="s">
        <v>12</v>
      </c>
      <c r="C34" s="45">
        <v>12.785</v>
      </c>
      <c r="D34" s="29">
        <v>8350244.1399999997</v>
      </c>
      <c r="E34" s="45">
        <v>14.426</v>
      </c>
      <c r="F34" s="29">
        <v>664851.06000000006</v>
      </c>
      <c r="G34" s="45">
        <v>17.806999999999999</v>
      </c>
      <c r="H34" s="29">
        <v>439954.83</v>
      </c>
      <c r="I34" s="45">
        <v>15.877000000000001</v>
      </c>
      <c r="J34" s="29">
        <v>154609.44</v>
      </c>
      <c r="K34" s="45">
        <v>12.798999999999999</v>
      </c>
      <c r="L34" s="29">
        <v>140791.13</v>
      </c>
      <c r="M34" s="45">
        <v>12.798999999999999</v>
      </c>
      <c r="N34" s="29">
        <v>26991.439999999999</v>
      </c>
      <c r="O34" s="45">
        <v>16</v>
      </c>
      <c r="P34" s="29">
        <v>3987.21</v>
      </c>
      <c r="Q34" s="45">
        <v>12.93</v>
      </c>
      <c r="R34" s="29">
        <v>3123667.14</v>
      </c>
      <c r="S34" s="29">
        <f t="shared" si="0"/>
        <v>12905096.390000001</v>
      </c>
    </row>
    <row r="35" spans="2:19" s="34" customFormat="1" ht="15.75" customHeight="1" thickBot="1">
      <c r="B35" s="10" t="s">
        <v>13</v>
      </c>
      <c r="C35" s="42">
        <f t="shared" ref="C35:R35" si="3">SUM(C16:C34)</f>
        <v>99.999999999999986</v>
      </c>
      <c r="D35" s="33">
        <f t="shared" si="3"/>
        <v>66261261.220000006</v>
      </c>
      <c r="E35" s="33">
        <f t="shared" si="3"/>
        <v>100</v>
      </c>
      <c r="F35" s="33">
        <f t="shared" si="3"/>
        <v>4632140.040000001</v>
      </c>
      <c r="G35" s="42">
        <f t="shared" si="3"/>
        <v>100</v>
      </c>
      <c r="H35" s="33">
        <f t="shared" si="3"/>
        <v>2224915.6799999997</v>
      </c>
      <c r="I35" s="44">
        <f t="shared" si="3"/>
        <v>99.999999999999986</v>
      </c>
      <c r="J35" s="33">
        <f t="shared" si="3"/>
        <v>973182.10000000009</v>
      </c>
      <c r="K35" s="42">
        <f t="shared" si="3"/>
        <v>100</v>
      </c>
      <c r="L35" s="33">
        <f t="shared" si="3"/>
        <v>1110865.8</v>
      </c>
      <c r="M35" s="42">
        <f t="shared" si="3"/>
        <v>100</v>
      </c>
      <c r="N35" s="33">
        <f t="shared" si="3"/>
        <v>212966.99</v>
      </c>
      <c r="O35" s="42">
        <f t="shared" si="3"/>
        <v>100</v>
      </c>
      <c r="P35" s="33">
        <f t="shared" si="3"/>
        <v>20638.8</v>
      </c>
      <c r="Q35" s="42">
        <f t="shared" si="3"/>
        <v>100</v>
      </c>
      <c r="R35" s="33">
        <f t="shared" si="3"/>
        <v>24318156</v>
      </c>
      <c r="S35" s="33">
        <f>R35+P35+N35+L35+J35+H35+F35+D35</f>
        <v>99754126.63000001</v>
      </c>
    </row>
    <row r="36" spans="2:19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59" spans="1:20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</row>
  </sheetData>
  <mergeCells count="27">
    <mergeCell ref="N14:N15"/>
    <mergeCell ref="O14:O15"/>
    <mergeCell ref="P14:P15"/>
    <mergeCell ref="O12:P13"/>
    <mergeCell ref="G14:G15"/>
    <mergeCell ref="H14:H15"/>
    <mergeCell ref="I14:I15"/>
    <mergeCell ref="J14:J15"/>
    <mergeCell ref="K14:K15"/>
    <mergeCell ref="L14:L15"/>
    <mergeCell ref="M14:M15"/>
    <mergeCell ref="A8:T8"/>
    <mergeCell ref="B12:B13"/>
    <mergeCell ref="C12:D13"/>
    <mergeCell ref="G12:H13"/>
    <mergeCell ref="K12:L13"/>
    <mergeCell ref="M12:N13"/>
    <mergeCell ref="S12:S15"/>
    <mergeCell ref="C14:C15"/>
    <mergeCell ref="D14:D15"/>
    <mergeCell ref="Q12:R13"/>
    <mergeCell ref="Q14:Q15"/>
    <mergeCell ref="R14:R15"/>
    <mergeCell ref="E12:F13"/>
    <mergeCell ref="E14:E15"/>
    <mergeCell ref="F14:F15"/>
    <mergeCell ref="I12:J13"/>
  </mergeCells>
  <pageMargins left="0.11" right="0.05" top="0.31496062992125984" bottom="0.31496062992125984" header="0.31496062992125984" footer="0.31496062992125984"/>
  <pageSetup paperSize="215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7:J47"/>
  <sheetViews>
    <sheetView showGridLines="0" workbookViewId="0"/>
  </sheetViews>
  <sheetFormatPr baseColWidth="10" defaultRowHeight="15"/>
  <cols>
    <col min="1" max="1" width="7.28515625" customWidth="1"/>
    <col min="2" max="2" width="16.7109375" customWidth="1"/>
    <col min="3" max="3" width="15.28515625" customWidth="1"/>
    <col min="4" max="4" width="13.5703125" customWidth="1"/>
    <col min="5" max="6" width="14.7109375" customWidth="1"/>
    <col min="7" max="7" width="13.7109375" bestFit="1" customWidth="1"/>
  </cols>
  <sheetData>
    <row r="7" spans="2:10" s="22" customFormat="1" ht="56.25" customHeight="1">
      <c r="B7" s="102" t="s">
        <v>46</v>
      </c>
      <c r="C7" s="102"/>
      <c r="D7" s="102"/>
      <c r="E7" s="102"/>
      <c r="F7" s="102"/>
      <c r="G7" s="102"/>
    </row>
    <row r="8" spans="2:10" ht="15" customHeight="1">
      <c r="C8" s="103"/>
      <c r="D8" s="103"/>
    </row>
    <row r="9" spans="2:10" ht="15.75" thickBot="1">
      <c r="B9" s="14"/>
      <c r="C9" s="14"/>
      <c r="D9" s="14"/>
      <c r="E9" s="14"/>
      <c r="F9" s="14"/>
    </row>
    <row r="10" spans="2:10" ht="56.25" customHeight="1" thickBot="1">
      <c r="B10" s="56" t="s">
        <v>0</v>
      </c>
      <c r="C10" s="57" t="s">
        <v>32</v>
      </c>
      <c r="D10" s="57" t="s">
        <v>47</v>
      </c>
      <c r="E10" s="58" t="s">
        <v>21</v>
      </c>
      <c r="F10" s="59" t="s">
        <v>48</v>
      </c>
      <c r="G10" s="60" t="s">
        <v>2</v>
      </c>
      <c r="I10" s="61"/>
      <c r="J10" s="61"/>
    </row>
    <row r="11" spans="2:10">
      <c r="B11" s="62" t="s">
        <v>3</v>
      </c>
      <c r="C11" s="4">
        <v>91573.125019200015</v>
      </c>
      <c r="D11" s="4">
        <v>-6908.4907716000007</v>
      </c>
      <c r="E11" s="5">
        <v>1272674.83788</v>
      </c>
      <c r="F11" s="63">
        <v>58855.452628999999</v>
      </c>
      <c r="G11" s="6">
        <f>SUM(C11:F11)</f>
        <v>1416194.9247566001</v>
      </c>
      <c r="I11" s="64"/>
      <c r="J11" s="61"/>
    </row>
    <row r="12" spans="2:10" ht="10.5" customHeight="1">
      <c r="B12" s="62"/>
      <c r="C12" s="4"/>
      <c r="D12" s="4"/>
      <c r="E12" s="5"/>
      <c r="F12" s="4"/>
      <c r="G12" s="6"/>
      <c r="I12" s="65"/>
      <c r="J12" s="61"/>
    </row>
    <row r="13" spans="2:10" ht="10.5" customHeight="1">
      <c r="B13" s="62" t="s">
        <v>4</v>
      </c>
      <c r="C13" s="4">
        <v>378455.04385920003</v>
      </c>
      <c r="D13" s="4">
        <v>-28551.533841599998</v>
      </c>
      <c r="E13" s="5">
        <v>5865439.5025200006</v>
      </c>
      <c r="F13" s="4">
        <v>271250.03694099997</v>
      </c>
      <c r="G13" s="6">
        <f>SUM(C13:F13)</f>
        <v>6486593.0494786007</v>
      </c>
      <c r="I13" s="66"/>
      <c r="J13" s="61"/>
    </row>
    <row r="14" spans="2:10" ht="10.5" customHeight="1">
      <c r="B14" s="62"/>
      <c r="C14" s="4"/>
      <c r="D14" s="4"/>
      <c r="E14" s="5"/>
      <c r="F14" s="4"/>
      <c r="G14" s="6"/>
      <c r="I14" s="65"/>
      <c r="J14" s="61"/>
    </row>
    <row r="15" spans="2:10" ht="10.5" customHeight="1">
      <c r="B15" s="62" t="s">
        <v>5</v>
      </c>
      <c r="C15" s="4">
        <v>140223.30014880002</v>
      </c>
      <c r="D15" s="4">
        <v>-10578.773792399999</v>
      </c>
      <c r="E15" s="5">
        <v>1095929.03394</v>
      </c>
      <c r="F15" s="4">
        <v>50681.758939500003</v>
      </c>
      <c r="G15" s="6">
        <f>SUM(C15:F15)</f>
        <v>1276255.3192359</v>
      </c>
      <c r="I15" s="66"/>
      <c r="J15" s="61"/>
    </row>
    <row r="16" spans="2:10" ht="10.5" customHeight="1">
      <c r="B16" s="62"/>
      <c r="C16" s="4"/>
      <c r="D16" s="4"/>
      <c r="E16" s="5"/>
      <c r="F16" s="4"/>
      <c r="G16" s="6"/>
      <c r="I16" s="65"/>
      <c r="J16" s="61"/>
    </row>
    <row r="17" spans="2:10" ht="10.5" customHeight="1">
      <c r="B17" s="62" t="s">
        <v>6</v>
      </c>
      <c r="C17" s="4">
        <v>92781.048888000005</v>
      </c>
      <c r="D17" s="4">
        <v>-6999.6193739999999</v>
      </c>
      <c r="E17" s="5">
        <v>1082272.5973799999</v>
      </c>
      <c r="F17" s="4">
        <v>50050.21054149999</v>
      </c>
      <c r="G17" s="6">
        <f>SUM(C17:F17)</f>
        <v>1218104.2374354999</v>
      </c>
      <c r="I17" s="66"/>
      <c r="J17" s="61"/>
    </row>
    <row r="18" spans="2:10" ht="10.5" customHeight="1">
      <c r="B18" s="62"/>
      <c r="C18" s="4"/>
      <c r="D18" s="4"/>
      <c r="E18" s="5"/>
      <c r="F18" s="4"/>
      <c r="G18" s="6"/>
      <c r="I18" s="65"/>
      <c r="J18" s="61"/>
    </row>
    <row r="19" spans="2:10" ht="10.5" customHeight="1">
      <c r="B19" s="62" t="s">
        <v>7</v>
      </c>
      <c r="C19" s="4">
        <v>112753.4452704</v>
      </c>
      <c r="D19" s="4">
        <v>-8506.3836792000002</v>
      </c>
      <c r="E19" s="5">
        <v>1223301.56724</v>
      </c>
      <c r="F19" s="4">
        <v>56572.162267</v>
      </c>
      <c r="G19" s="6">
        <f>SUM(C19:F19)</f>
        <v>1384120.7910982</v>
      </c>
      <c r="I19" s="66"/>
      <c r="J19" s="61"/>
    </row>
    <row r="20" spans="2:10" ht="10.5" customHeight="1">
      <c r="B20" s="62"/>
      <c r="C20" s="4"/>
      <c r="D20" s="4"/>
      <c r="E20" s="5"/>
      <c r="F20" s="4"/>
      <c r="G20" s="6"/>
      <c r="I20" s="65"/>
      <c r="J20" s="61"/>
    </row>
    <row r="21" spans="2:10" ht="10.5" customHeight="1">
      <c r="B21" s="62" t="s">
        <v>8</v>
      </c>
      <c r="C21" s="4">
        <v>166776.7989888</v>
      </c>
      <c r="D21" s="4">
        <v>-12582.031862399999</v>
      </c>
      <c r="E21" s="5">
        <v>1348835.7340800001</v>
      </c>
      <c r="F21" s="4">
        <v>62377.549463999996</v>
      </c>
      <c r="G21" s="6">
        <f>SUM(C21:F21)</f>
        <v>1565408.0506704</v>
      </c>
      <c r="I21" s="66"/>
      <c r="J21" s="61"/>
    </row>
    <row r="22" spans="2:10" ht="10.5" customHeight="1">
      <c r="B22" s="62"/>
      <c r="C22" s="4"/>
      <c r="D22" s="4"/>
      <c r="E22" s="5"/>
      <c r="F22" s="4"/>
      <c r="G22" s="6"/>
      <c r="I22" s="65"/>
      <c r="J22" s="61"/>
    </row>
    <row r="23" spans="2:10" ht="10.5" customHeight="1">
      <c r="B23" s="62" t="s">
        <v>9</v>
      </c>
      <c r="C23" s="4">
        <v>389534.62141440006</v>
      </c>
      <c r="D23" s="4">
        <v>-29387.403091200002</v>
      </c>
      <c r="E23" s="5">
        <v>6230486.5567199998</v>
      </c>
      <c r="F23" s="4">
        <v>288131.81142599997</v>
      </c>
      <c r="G23" s="6">
        <f>SUM(C23:F23)</f>
        <v>6878765.5864691995</v>
      </c>
      <c r="I23" s="66"/>
      <c r="J23" s="61"/>
    </row>
    <row r="24" spans="2:10" ht="10.5" customHeight="1">
      <c r="B24" s="62"/>
      <c r="C24" s="4"/>
      <c r="D24" s="4"/>
      <c r="E24" s="5"/>
      <c r="F24" s="4"/>
      <c r="G24" s="6"/>
      <c r="I24" s="65"/>
      <c r="J24" s="61"/>
    </row>
    <row r="25" spans="2:10" ht="10.5" customHeight="1">
      <c r="B25" s="62" t="s">
        <v>10</v>
      </c>
      <c r="C25" s="4">
        <v>148449.67822080001</v>
      </c>
      <c r="D25" s="4">
        <v>-11199.3909984</v>
      </c>
      <c r="E25" s="5">
        <v>931526.54766000004</v>
      </c>
      <c r="F25" s="4">
        <v>43078.8878405</v>
      </c>
      <c r="G25" s="6">
        <f>SUM(C25:F25)</f>
        <v>1111855.7227229001</v>
      </c>
      <c r="I25" s="66"/>
      <c r="J25" s="61"/>
    </row>
    <row r="26" spans="2:10" ht="10.5" customHeight="1">
      <c r="B26" s="62"/>
      <c r="C26" s="4"/>
      <c r="D26" s="4"/>
      <c r="E26" s="5"/>
      <c r="F26" s="4"/>
      <c r="G26" s="6"/>
      <c r="I26" s="65"/>
      <c r="J26" s="61"/>
    </row>
    <row r="27" spans="2:10" ht="10.5" customHeight="1">
      <c r="B27" s="62" t="s">
        <v>11</v>
      </c>
      <c r="C27" s="4">
        <v>231213.28950720001</v>
      </c>
      <c r="D27" s="4">
        <v>-17443.271445599999</v>
      </c>
      <c r="E27" s="5">
        <v>3838509.1684800005</v>
      </c>
      <c r="F27" s="4">
        <v>177513.68048400001</v>
      </c>
      <c r="G27" s="6">
        <f>SUM(C27:F27)</f>
        <v>4229792.8670256007</v>
      </c>
      <c r="I27" s="66"/>
      <c r="J27" s="61"/>
    </row>
    <row r="28" spans="2:10" ht="10.5" customHeight="1">
      <c r="B28" s="62"/>
      <c r="C28" s="4"/>
      <c r="D28" s="4"/>
      <c r="E28" s="5"/>
      <c r="F28" s="4"/>
      <c r="G28" s="6"/>
      <c r="I28" s="65"/>
      <c r="J28" s="61"/>
    </row>
    <row r="29" spans="2:10" ht="19.5" customHeight="1" thickBot="1">
      <c r="B29" s="62" t="s">
        <v>12</v>
      </c>
      <c r="C29" s="4">
        <v>330867.00868320005</v>
      </c>
      <c r="D29" s="4">
        <v>-24961.381143600003</v>
      </c>
      <c r="E29" s="5">
        <v>3373402.4541000002</v>
      </c>
      <c r="F29" s="4">
        <v>156004.5994675</v>
      </c>
      <c r="G29" s="6">
        <f>SUM(C29:F29)</f>
        <v>3835312.6811071006</v>
      </c>
      <c r="I29" s="66"/>
      <c r="J29" s="61"/>
    </row>
    <row r="30" spans="2:10" ht="10.5" customHeight="1" thickBot="1">
      <c r="B30" s="67" t="s">
        <v>13</v>
      </c>
      <c r="C30" s="68">
        <v>2082627.3600000003</v>
      </c>
      <c r="D30" s="68">
        <v>-157118.28000000003</v>
      </c>
      <c r="E30" s="68">
        <v>26262378.000000004</v>
      </c>
      <c r="F30" s="68">
        <v>1214516.1499999999</v>
      </c>
      <c r="G30" s="69">
        <v>139733204.551</v>
      </c>
      <c r="I30" s="65"/>
      <c r="J30" s="61"/>
    </row>
    <row r="31" spans="2:10">
      <c r="B31" s="16"/>
      <c r="C31" s="16"/>
      <c r="D31" s="16"/>
      <c r="E31" s="16"/>
      <c r="F31" s="16"/>
    </row>
    <row r="32" spans="2:10">
      <c r="B32" s="16"/>
      <c r="C32" s="16"/>
      <c r="D32" s="16"/>
      <c r="E32" s="16"/>
      <c r="F32" s="16"/>
    </row>
    <row r="33" spans="2:6">
      <c r="B33" s="16"/>
      <c r="C33" s="16"/>
      <c r="D33" s="16"/>
      <c r="E33" s="16"/>
      <c r="F33" s="16"/>
    </row>
    <row r="34" spans="2:6">
      <c r="B34" s="16"/>
      <c r="C34" s="16"/>
      <c r="D34" s="16"/>
      <c r="E34" s="16"/>
      <c r="F34" s="16"/>
    </row>
    <row r="35" spans="2:6">
      <c r="B35" s="16"/>
      <c r="C35" s="16"/>
      <c r="D35" s="16"/>
      <c r="E35" s="16"/>
      <c r="F35" s="16"/>
    </row>
    <row r="37" spans="2:6">
      <c r="B37" s="53"/>
      <c r="C37" s="98"/>
      <c r="D37" s="98"/>
      <c r="E37" s="53"/>
      <c r="F37" s="53"/>
    </row>
    <row r="40" spans="2:6">
      <c r="B40" s="54"/>
      <c r="C40" s="54"/>
      <c r="D40" s="54"/>
      <c r="E40" s="54"/>
      <c r="F40" s="54"/>
    </row>
    <row r="41" spans="2:6">
      <c r="B41" s="54"/>
      <c r="C41" s="54"/>
      <c r="D41" s="54"/>
      <c r="E41" s="54"/>
      <c r="F41" s="54"/>
    </row>
    <row r="42" spans="2:6">
      <c r="B42" s="54"/>
      <c r="C42" s="54"/>
      <c r="D42" s="54"/>
      <c r="E42" s="54"/>
      <c r="F42" s="54"/>
    </row>
    <row r="43" spans="2:6">
      <c r="B43" s="55"/>
      <c r="C43" s="99"/>
      <c r="D43" s="99"/>
      <c r="E43" s="55"/>
      <c r="F43" s="55"/>
    </row>
    <row r="47" spans="2:6">
      <c r="E47" s="47"/>
      <c r="F47" s="47"/>
    </row>
  </sheetData>
  <mergeCells count="4">
    <mergeCell ref="B7:G7"/>
    <mergeCell ref="C8:D8"/>
    <mergeCell ref="C37:D37"/>
    <mergeCell ref="C43:D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L59"/>
  <sheetViews>
    <sheetView workbookViewId="0"/>
  </sheetViews>
  <sheetFormatPr baseColWidth="10" defaultRowHeight="14.25"/>
  <cols>
    <col min="1" max="1" width="2.28515625" style="22" customWidth="1"/>
    <col min="2" max="2" width="16.28515625" style="22" customWidth="1"/>
    <col min="3" max="11" width="14.28515625" style="22" customWidth="1"/>
    <col min="12" max="12" width="2.28515625" style="22" customWidth="1"/>
    <col min="13" max="16384" width="11.42578125" style="22"/>
  </cols>
  <sheetData>
    <row r="8" spans="1:12" ht="41.25" customHeight="1">
      <c r="A8" s="81" t="s">
        <v>17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>
      <c r="B9" s="14"/>
      <c r="C9" s="19"/>
      <c r="D9" s="14"/>
      <c r="E9" s="14"/>
      <c r="F9" s="14"/>
      <c r="G9" s="14"/>
      <c r="H9" s="14"/>
      <c r="I9" s="14"/>
      <c r="J9" s="12"/>
      <c r="K9" s="13"/>
    </row>
    <row r="10" spans="1:12">
      <c r="B10" s="14"/>
      <c r="C10" s="19"/>
      <c r="D10" s="14"/>
      <c r="E10" s="14"/>
      <c r="F10" s="14"/>
      <c r="G10" s="14"/>
      <c r="H10" s="14"/>
      <c r="I10" s="14"/>
      <c r="J10" s="12"/>
      <c r="K10" s="13"/>
    </row>
    <row r="11" spans="1:12" ht="15" thickBot="1">
      <c r="B11" s="14"/>
      <c r="C11" s="19"/>
      <c r="D11" s="14"/>
      <c r="E11" s="14"/>
      <c r="F11" s="14"/>
      <c r="G11" s="14"/>
      <c r="H11" s="14"/>
      <c r="I11" s="14"/>
      <c r="J11" s="12"/>
      <c r="K11" s="13"/>
    </row>
    <row r="12" spans="1:12" ht="45">
      <c r="B12" s="8" t="s">
        <v>0</v>
      </c>
      <c r="C12" s="38" t="s">
        <v>35</v>
      </c>
      <c r="D12" s="37" t="s">
        <v>30</v>
      </c>
      <c r="E12" s="37" t="s">
        <v>31</v>
      </c>
      <c r="F12" s="38" t="s">
        <v>19</v>
      </c>
      <c r="G12" s="38" t="s">
        <v>32</v>
      </c>
      <c r="H12" s="38" t="s">
        <v>33</v>
      </c>
      <c r="I12" s="38" t="s">
        <v>34</v>
      </c>
      <c r="J12" s="38" t="s">
        <v>21</v>
      </c>
      <c r="K12" s="1" t="s">
        <v>2</v>
      </c>
    </row>
    <row r="13" spans="1:12" ht="10.5" customHeight="1">
      <c r="B13" s="23" t="s">
        <v>3</v>
      </c>
      <c r="C13" s="21">
        <v>2195.7753877999999</v>
      </c>
      <c r="D13" s="9">
        <v>24369.024085800014</v>
      </c>
      <c r="E13" s="15">
        <v>10861.316999999999</v>
      </c>
      <c r="F13" s="15">
        <v>2520001.8351552002</v>
      </c>
      <c r="G13" s="15">
        <v>33663.847956199999</v>
      </c>
      <c r="H13" s="15">
        <v>262461.92437802005</v>
      </c>
      <c r="I13" s="15">
        <v>101104.83999879999</v>
      </c>
      <c r="J13" s="15">
        <v>1115781.808</v>
      </c>
      <c r="K13" s="15">
        <f>SUM(C13:J13)</f>
        <v>4070440.3719618199</v>
      </c>
    </row>
    <row r="14" spans="1:12" ht="10.5" customHeight="1">
      <c r="B14" s="23"/>
      <c r="C14" s="21"/>
      <c r="D14" s="9">
        <v>0</v>
      </c>
      <c r="E14" s="15"/>
      <c r="F14" s="15"/>
      <c r="G14" s="15"/>
      <c r="H14" s="15"/>
      <c r="I14" s="15"/>
      <c r="J14" s="15"/>
      <c r="K14" s="15"/>
    </row>
    <row r="15" spans="1:12" ht="10.5" customHeight="1">
      <c r="B15" s="23" t="s">
        <v>4</v>
      </c>
      <c r="C15" s="21">
        <v>1351.4793845999995</v>
      </c>
      <c r="D15" s="9">
        <v>94354.095525399985</v>
      </c>
      <c r="E15" s="15">
        <v>46247.913719999997</v>
      </c>
      <c r="F15" s="15">
        <v>11354610.917839199</v>
      </c>
      <c r="G15" s="15">
        <v>139126.5510712</v>
      </c>
      <c r="H15" s="15">
        <v>456511.90720714018</v>
      </c>
      <c r="I15" s="15">
        <v>501971.07304300001</v>
      </c>
      <c r="J15" s="15">
        <v>5142358.8320000004</v>
      </c>
      <c r="K15" s="15">
        <f t="shared" ref="K15:K32" si="0">SUM(C15:J15)</f>
        <v>17736532.769790541</v>
      </c>
    </row>
    <row r="16" spans="1:12" ht="10.5" customHeight="1">
      <c r="B16" s="23"/>
      <c r="C16" s="21"/>
      <c r="D16" s="9">
        <v>0</v>
      </c>
      <c r="E16" s="15"/>
      <c r="F16" s="15"/>
      <c r="G16" s="15"/>
      <c r="H16" s="15"/>
      <c r="I16" s="15"/>
      <c r="J16" s="15"/>
      <c r="K16" s="15"/>
    </row>
    <row r="17" spans="2:11" ht="10.5" customHeight="1">
      <c r="B17" s="23" t="s">
        <v>5</v>
      </c>
      <c r="C17" s="21">
        <v>1761.8270517000001</v>
      </c>
      <c r="D17" s="9">
        <v>24748.165233000007</v>
      </c>
      <c r="E17" s="15">
        <v>11474.661959999999</v>
      </c>
      <c r="F17" s="15">
        <v>2437601.1128964</v>
      </c>
      <c r="G17" s="15">
        <v>51548.484941800001</v>
      </c>
      <c r="H17" s="15">
        <v>200215.70065382004</v>
      </c>
      <c r="I17" s="15">
        <v>145751.7179624</v>
      </c>
      <c r="J17" s="15">
        <v>960824.9040000001</v>
      </c>
      <c r="K17" s="15">
        <f t="shared" si="0"/>
        <v>3833926.5746991201</v>
      </c>
    </row>
    <row r="18" spans="2:11" ht="10.5" customHeight="1">
      <c r="B18" s="23"/>
      <c r="C18" s="21"/>
      <c r="D18" s="9">
        <v>0</v>
      </c>
      <c r="E18" s="15"/>
      <c r="F18" s="15"/>
      <c r="G18" s="15"/>
      <c r="H18" s="15"/>
      <c r="I18" s="15"/>
      <c r="J18" s="15"/>
      <c r="K18" s="15"/>
    </row>
    <row r="19" spans="2:11" ht="10.5" customHeight="1">
      <c r="B19" s="23" t="s">
        <v>6</v>
      </c>
      <c r="C19" s="21">
        <v>4572.4534478000005</v>
      </c>
      <c r="D19" s="9">
        <v>23589.530207500004</v>
      </c>
      <c r="E19" s="15">
        <v>8695.4426100000001</v>
      </c>
      <c r="F19" s="15">
        <v>1985961.7111488001</v>
      </c>
      <c r="G19" s="15">
        <v>34107.901442999995</v>
      </c>
      <c r="H19" s="15">
        <v>462422.51968914003</v>
      </c>
      <c r="I19" s="15">
        <v>87970.522442000001</v>
      </c>
      <c r="J19" s="15">
        <v>948852.00799999991</v>
      </c>
      <c r="K19" s="15">
        <f t="shared" si="0"/>
        <v>3556172.0889882399</v>
      </c>
    </row>
    <row r="20" spans="2:11" ht="10.5" customHeight="1">
      <c r="B20" s="23"/>
      <c r="C20" s="21"/>
      <c r="D20" s="9">
        <v>0</v>
      </c>
      <c r="E20" s="15"/>
      <c r="F20" s="15"/>
      <c r="G20" s="15"/>
      <c r="H20" s="15"/>
      <c r="I20" s="15"/>
      <c r="J20" s="15"/>
      <c r="K20" s="15"/>
    </row>
    <row r="21" spans="2:11" ht="10.5" customHeight="1">
      <c r="B21" s="23" t="s">
        <v>7</v>
      </c>
      <c r="C21" s="21">
        <v>3712.6710778000006</v>
      </c>
      <c r="D21" s="9">
        <v>24873.9507557</v>
      </c>
      <c r="E21" s="15">
        <v>9994.5413100000005</v>
      </c>
      <c r="F21" s="15">
        <v>2612833.0285859997</v>
      </c>
      <c r="G21" s="15">
        <v>41450.096164399998</v>
      </c>
      <c r="H21" s="15">
        <v>401601.67573697999</v>
      </c>
      <c r="I21" s="15">
        <v>110661.5262808</v>
      </c>
      <c r="J21" s="15">
        <v>1072495.1840000001</v>
      </c>
      <c r="K21" s="15">
        <f t="shared" si="0"/>
        <v>4277622.6739116805</v>
      </c>
    </row>
    <row r="22" spans="2:11" ht="10.5" customHeight="1">
      <c r="B22" s="23"/>
      <c r="C22" s="21"/>
      <c r="D22" s="9">
        <v>0</v>
      </c>
      <c r="E22" s="15"/>
      <c r="F22" s="15"/>
      <c r="G22" s="15"/>
      <c r="H22" s="15"/>
      <c r="I22" s="15"/>
      <c r="J22" s="15"/>
      <c r="K22" s="15"/>
    </row>
    <row r="23" spans="2:11" ht="10.5" customHeight="1">
      <c r="B23" s="23" t="s">
        <v>8</v>
      </c>
      <c r="C23" s="21">
        <v>-3810.5872485999994</v>
      </c>
      <c r="D23" s="9">
        <v>28248.439264900007</v>
      </c>
      <c r="E23" s="15">
        <v>11779.20477</v>
      </c>
      <c r="F23" s="15">
        <v>2861078.2424796</v>
      </c>
      <c r="G23" s="15">
        <v>61310.005556799995</v>
      </c>
      <c r="H23" s="15">
        <v>-410173.95128154004</v>
      </c>
      <c r="I23" s="15">
        <v>162341.14517500001</v>
      </c>
      <c r="J23" s="15">
        <v>1182553.7280000001</v>
      </c>
      <c r="K23" s="15">
        <f t="shared" si="0"/>
        <v>3893326.2267161603</v>
      </c>
    </row>
    <row r="24" spans="2:11" ht="10.5" customHeight="1">
      <c r="B24" s="23"/>
      <c r="C24" s="21"/>
      <c r="D24" s="9">
        <v>0</v>
      </c>
      <c r="E24" s="15"/>
      <c r="F24" s="15"/>
      <c r="G24" s="15"/>
      <c r="H24" s="15"/>
      <c r="I24" s="15"/>
      <c r="J24" s="15"/>
      <c r="K24" s="15"/>
    </row>
    <row r="25" spans="2:11" ht="10.5" customHeight="1">
      <c r="B25" s="23" t="s">
        <v>9</v>
      </c>
      <c r="C25" s="21">
        <v>1225.5605424</v>
      </c>
      <c r="D25" s="9">
        <v>97560.867529199939</v>
      </c>
      <c r="E25" s="15">
        <v>47717.386020000005</v>
      </c>
      <c r="F25" s="15">
        <v>12024768.6906402</v>
      </c>
      <c r="G25" s="15">
        <v>143199.5933984</v>
      </c>
      <c r="H25" s="15">
        <v>475117.84846528008</v>
      </c>
      <c r="I25" s="15">
        <v>539242.14954280003</v>
      </c>
      <c r="J25" s="15">
        <v>5462403.5520000001</v>
      </c>
      <c r="K25" s="15">
        <f t="shared" si="0"/>
        <v>18791235.648138281</v>
      </c>
    </row>
    <row r="26" spans="2:11" ht="10.5" customHeight="1">
      <c r="B26" s="23"/>
      <c r="C26" s="21"/>
      <c r="D26" s="9">
        <v>0</v>
      </c>
      <c r="E26" s="15"/>
      <c r="F26" s="15"/>
      <c r="G26" s="15"/>
      <c r="H26" s="15"/>
      <c r="I26" s="15"/>
      <c r="J26" s="15"/>
      <c r="K26" s="15"/>
    </row>
    <row r="27" spans="2:11" ht="10.5" customHeight="1">
      <c r="B27" s="23" t="s">
        <v>10</v>
      </c>
      <c r="C27" s="21">
        <v>2455.9513351000005</v>
      </c>
      <c r="D27" s="9">
        <v>26275.362594599992</v>
      </c>
      <c r="E27" s="15">
        <v>10177.692929999999</v>
      </c>
      <c r="F27" s="15">
        <v>2625871.1175509999</v>
      </c>
      <c r="G27" s="15">
        <v>54572.642308799994</v>
      </c>
      <c r="H27" s="15">
        <v>213314.89567514008</v>
      </c>
      <c r="I27" s="15">
        <v>130117.959378</v>
      </c>
      <c r="J27" s="15">
        <v>816689.65600000008</v>
      </c>
      <c r="K27" s="15">
        <f t="shared" si="0"/>
        <v>3879475.2777726399</v>
      </c>
    </row>
    <row r="28" spans="2:11" ht="10.5" customHeight="1">
      <c r="B28" s="23"/>
      <c r="C28" s="21"/>
      <c r="D28" s="9">
        <v>0</v>
      </c>
      <c r="E28" s="15"/>
      <c r="F28" s="15"/>
      <c r="G28" s="15"/>
      <c r="H28" s="15"/>
      <c r="I28" s="15"/>
      <c r="J28" s="15"/>
      <c r="K28" s="15"/>
    </row>
    <row r="29" spans="2:11" ht="10.5" customHeight="1">
      <c r="B29" s="23" t="s">
        <v>11</v>
      </c>
      <c r="C29" s="21">
        <v>5090.9264072999995</v>
      </c>
      <c r="D29" s="9">
        <v>64433.699893399986</v>
      </c>
      <c r="E29" s="15">
        <v>29027.402099999999</v>
      </c>
      <c r="F29" s="15">
        <v>7157389.3182263998</v>
      </c>
      <c r="G29" s="15">
        <v>84997.962249199991</v>
      </c>
      <c r="H29" s="15">
        <v>732590.39964396029</v>
      </c>
      <c r="I29" s="15">
        <v>319560.88667579996</v>
      </c>
      <c r="J29" s="15">
        <v>3365304.7680000002</v>
      </c>
      <c r="K29" s="15">
        <f t="shared" si="0"/>
        <v>11758395.36319606</v>
      </c>
    </row>
    <row r="30" spans="2:11" ht="10.5" customHeight="1">
      <c r="B30" s="23"/>
      <c r="C30" s="21"/>
      <c r="D30" s="9">
        <v>0</v>
      </c>
      <c r="E30" s="15"/>
      <c r="F30" s="15"/>
      <c r="G30" s="15"/>
      <c r="H30" s="15"/>
      <c r="I30" s="15"/>
      <c r="J30" s="15"/>
      <c r="K30" s="15"/>
    </row>
    <row r="31" spans="2:11" ht="10.5" customHeight="1">
      <c r="B31" s="23" t="s">
        <v>12</v>
      </c>
      <c r="C31" s="21">
        <v>2261.9426141000004</v>
      </c>
      <c r="D31" s="9">
        <v>62192.06491049999</v>
      </c>
      <c r="E31" s="15">
        <v>26991.437579999998</v>
      </c>
      <c r="F31" s="15">
        <v>6572239.8854771992</v>
      </c>
      <c r="G31" s="15">
        <v>121632.3749102</v>
      </c>
      <c r="H31" s="15">
        <v>483065.24383206031</v>
      </c>
      <c r="I31" s="15">
        <v>351710.55950139998</v>
      </c>
      <c r="J31" s="15">
        <v>2957535.56</v>
      </c>
      <c r="K31" s="15">
        <f t="shared" si="0"/>
        <v>10577629.068825459</v>
      </c>
    </row>
    <row r="32" spans="2:11" ht="15" thickBot="1">
      <c r="B32" s="10" t="s">
        <v>13</v>
      </c>
      <c r="C32" s="11">
        <f>SUM(C13:C31)</f>
        <v>20818.000000000004</v>
      </c>
      <c r="D32" s="11">
        <f t="shared" ref="D32:J32" si="1">SUM(D13:D31)</f>
        <v>470645.19999999995</v>
      </c>
      <c r="E32" s="11">
        <f t="shared" si="1"/>
        <v>212967</v>
      </c>
      <c r="F32" s="11">
        <f t="shared" si="1"/>
        <v>52152355.859999999</v>
      </c>
      <c r="G32" s="11">
        <f t="shared" si="1"/>
        <v>765609.46</v>
      </c>
      <c r="H32" s="11">
        <f t="shared" si="1"/>
        <v>3277128.1640000008</v>
      </c>
      <c r="I32" s="11">
        <f t="shared" si="1"/>
        <v>2450432.38</v>
      </c>
      <c r="J32" s="11">
        <f t="shared" si="1"/>
        <v>23024800</v>
      </c>
      <c r="K32" s="11">
        <f t="shared" si="0"/>
        <v>82374756.06400001</v>
      </c>
    </row>
    <row r="33" spans="2:11">
      <c r="B33" s="16"/>
      <c r="C33" s="17"/>
      <c r="D33" s="16"/>
      <c r="E33" s="16"/>
      <c r="F33" s="18"/>
      <c r="G33" s="16"/>
      <c r="H33" s="16"/>
      <c r="I33" s="16"/>
      <c r="J33" s="16"/>
      <c r="K33" s="16"/>
    </row>
    <row r="35" spans="2:11">
      <c r="J35" s="80" t="s">
        <v>14</v>
      </c>
      <c r="K35" s="80"/>
    </row>
    <row r="59" spans="1:1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</sheetData>
  <mergeCells count="3">
    <mergeCell ref="J35:K35"/>
    <mergeCell ref="A8:J8"/>
    <mergeCell ref="K8:L8"/>
  </mergeCells>
  <pageMargins left="0.70866141732283472" right="0.70866141732283472" top="0.31" bottom="0.31" header="0.31496062992125984" footer="0.31496062992125984"/>
  <pageSetup paperSize="216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7:T58"/>
  <sheetViews>
    <sheetView workbookViewId="0"/>
  </sheetViews>
  <sheetFormatPr baseColWidth="10" defaultRowHeight="14.25"/>
  <cols>
    <col min="1" max="1" width="2.28515625" style="22" customWidth="1"/>
    <col min="2" max="2" width="16.28515625" style="22" customWidth="1"/>
    <col min="3" max="3" width="6.5703125" style="22" bestFit="1" customWidth="1"/>
    <col min="4" max="4" width="12.42578125" style="22" customWidth="1"/>
    <col min="5" max="5" width="6.5703125" style="22" bestFit="1" customWidth="1"/>
    <col min="6" max="6" width="13" style="22" customWidth="1"/>
    <col min="7" max="7" width="6.5703125" style="22" bestFit="1" customWidth="1"/>
    <col min="8" max="8" width="12.42578125" style="22" customWidth="1"/>
    <col min="9" max="9" width="6.5703125" style="22" bestFit="1" customWidth="1"/>
    <col min="10" max="10" width="11.140625" style="22" customWidth="1"/>
    <col min="11" max="11" width="6.5703125" style="22" bestFit="1" customWidth="1"/>
    <col min="12" max="12" width="10.5703125" style="22" customWidth="1"/>
    <col min="13" max="13" width="6.5703125" style="22" bestFit="1" customWidth="1"/>
    <col min="14" max="14" width="13.7109375" style="22" customWidth="1"/>
    <col min="15" max="15" width="6.5703125" style="22" bestFit="1" customWidth="1"/>
    <col min="16" max="16" width="10.140625" style="22" customWidth="1"/>
    <col min="17" max="17" width="6.5703125" style="22" bestFit="1" customWidth="1"/>
    <col min="18" max="18" width="11.140625" style="22" customWidth="1"/>
    <col min="19" max="19" width="12.85546875" style="22" customWidth="1"/>
    <col min="20" max="20" width="2.28515625" style="22" customWidth="1"/>
    <col min="21" max="16384" width="11.42578125" style="22"/>
  </cols>
  <sheetData>
    <row r="7" spans="1:20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20" ht="41.25" customHeight="1">
      <c r="A8" s="81" t="s">
        <v>41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20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20" ht="15" thickBo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20" s="46" customFormat="1" ht="24" customHeight="1">
      <c r="B12" s="100" t="s">
        <v>0</v>
      </c>
      <c r="C12" s="87" t="s">
        <v>19</v>
      </c>
      <c r="D12" s="85"/>
      <c r="E12" s="87" t="s">
        <v>25</v>
      </c>
      <c r="F12" s="85"/>
      <c r="G12" s="83" t="s">
        <v>33</v>
      </c>
      <c r="H12" s="83"/>
      <c r="I12" s="87" t="s">
        <v>27</v>
      </c>
      <c r="J12" s="85"/>
      <c r="K12" s="87" t="s">
        <v>22</v>
      </c>
      <c r="L12" s="85"/>
      <c r="M12" s="87" t="s">
        <v>40</v>
      </c>
      <c r="N12" s="85"/>
      <c r="O12" s="87" t="s">
        <v>35</v>
      </c>
      <c r="P12" s="85"/>
      <c r="Q12" s="87" t="s">
        <v>21</v>
      </c>
      <c r="R12" s="85"/>
      <c r="S12" s="83" t="s">
        <v>24</v>
      </c>
    </row>
    <row r="13" spans="1:20" s="46" customFormat="1" ht="27" customHeight="1" thickBot="1">
      <c r="B13" s="101"/>
      <c r="C13" s="88"/>
      <c r="D13" s="89"/>
      <c r="E13" s="88"/>
      <c r="F13" s="89"/>
      <c r="G13" s="96"/>
      <c r="H13" s="96"/>
      <c r="I13" s="88"/>
      <c r="J13" s="89"/>
      <c r="K13" s="88"/>
      <c r="L13" s="89"/>
      <c r="M13" s="88"/>
      <c r="N13" s="89"/>
      <c r="O13" s="88"/>
      <c r="P13" s="89"/>
      <c r="Q13" s="88"/>
      <c r="R13" s="89" t="s">
        <v>29</v>
      </c>
      <c r="S13" s="84"/>
    </row>
    <row r="14" spans="1:20" s="46" customFormat="1" ht="15.75" customHeight="1">
      <c r="B14" s="39"/>
      <c r="C14" s="83" t="s">
        <v>39</v>
      </c>
      <c r="D14" s="85" t="s">
        <v>20</v>
      </c>
      <c r="E14" s="83" t="s">
        <v>39</v>
      </c>
      <c r="F14" s="83" t="s">
        <v>26</v>
      </c>
      <c r="G14" s="83" t="s">
        <v>39</v>
      </c>
      <c r="H14" s="83" t="s">
        <v>33</v>
      </c>
      <c r="I14" s="83" t="s">
        <v>39</v>
      </c>
      <c r="J14" s="83" t="s">
        <v>28</v>
      </c>
      <c r="K14" s="83" t="s">
        <v>39</v>
      </c>
      <c r="L14" s="83" t="s">
        <v>23</v>
      </c>
      <c r="M14" s="90" t="s">
        <v>39</v>
      </c>
      <c r="N14" s="92" t="s">
        <v>40</v>
      </c>
      <c r="O14" s="83" t="s">
        <v>39</v>
      </c>
      <c r="P14" s="83" t="s">
        <v>35</v>
      </c>
      <c r="Q14" s="83" t="s">
        <v>39</v>
      </c>
      <c r="R14" s="83" t="s">
        <v>21</v>
      </c>
      <c r="S14" s="84"/>
    </row>
    <row r="15" spans="1:20" s="46" customFormat="1" ht="21.75" customHeight="1">
      <c r="B15" s="39"/>
      <c r="C15" s="84"/>
      <c r="D15" s="86"/>
      <c r="E15" s="84"/>
      <c r="F15" s="84"/>
      <c r="G15" s="84"/>
      <c r="H15" s="84"/>
      <c r="I15" s="84"/>
      <c r="J15" s="84"/>
      <c r="K15" s="84"/>
      <c r="L15" s="84"/>
      <c r="M15" s="91"/>
      <c r="N15" s="93"/>
      <c r="O15" s="84"/>
      <c r="P15" s="84"/>
      <c r="Q15" s="84"/>
      <c r="R15" s="84"/>
      <c r="S15" s="84"/>
    </row>
    <row r="16" spans="1:20" ht="10.5" customHeight="1">
      <c r="B16" s="23" t="s">
        <v>3</v>
      </c>
      <c r="C16" s="40">
        <v>4.8319999999999999</v>
      </c>
      <c r="D16" s="36">
        <v>2520001.84</v>
      </c>
      <c r="E16" s="40">
        <v>4.2670000000000003</v>
      </c>
      <c r="F16" s="36">
        <v>101104.84</v>
      </c>
      <c r="G16" s="40">
        <v>5.0110000000000001</v>
      </c>
      <c r="H16" s="35">
        <v>89058.86</v>
      </c>
      <c r="I16" s="40">
        <v>4.4409999999999998</v>
      </c>
      <c r="J16" s="29">
        <v>84664.639999999999</v>
      </c>
      <c r="K16" s="40">
        <v>5.0999999999999996</v>
      </c>
      <c r="L16" s="29">
        <v>23076.62</v>
      </c>
      <c r="M16" s="40">
        <v>5.1180000000000003</v>
      </c>
      <c r="N16" s="29">
        <v>10861.32</v>
      </c>
      <c r="O16" s="40">
        <v>2.4020000000000001</v>
      </c>
      <c r="P16" s="29">
        <v>277.86</v>
      </c>
      <c r="Q16" s="40">
        <v>4.8659999999999997</v>
      </c>
      <c r="R16" s="29">
        <v>1332453.32</v>
      </c>
      <c r="S16" s="29">
        <f>R16+P16+N16+L16+J16+H16+F16+D16</f>
        <v>4161499.3000000003</v>
      </c>
    </row>
    <row r="17" spans="2:19" ht="10.5" customHeight="1">
      <c r="B17" s="23"/>
      <c r="C17" s="40"/>
      <c r="D17" s="36"/>
      <c r="E17" s="40"/>
      <c r="F17" s="36"/>
      <c r="G17" s="40"/>
      <c r="H17" s="32"/>
      <c r="I17" s="40"/>
      <c r="J17" s="29"/>
      <c r="K17" s="40"/>
      <c r="L17" s="29"/>
      <c r="M17" s="40"/>
      <c r="N17" s="29"/>
      <c r="O17" s="40"/>
      <c r="P17" s="29"/>
      <c r="Q17" s="40"/>
      <c r="R17" s="29"/>
      <c r="S17" s="29"/>
    </row>
    <row r="18" spans="2:19" ht="10.5" customHeight="1">
      <c r="B18" s="23" t="s">
        <v>4</v>
      </c>
      <c r="C18" s="40">
        <v>21.771999999999998</v>
      </c>
      <c r="D18" s="36">
        <v>11354610.92</v>
      </c>
      <c r="E18" s="40">
        <v>19.79</v>
      </c>
      <c r="F18" s="36">
        <v>501971.07</v>
      </c>
      <c r="G18" s="40">
        <v>16.66</v>
      </c>
      <c r="H18" s="32">
        <v>530978.82999999996</v>
      </c>
      <c r="I18" s="40">
        <v>17.47</v>
      </c>
      <c r="J18" s="29">
        <v>349903.51</v>
      </c>
      <c r="K18" s="40">
        <v>21.716000000000001</v>
      </c>
      <c r="L18" s="29">
        <v>98261.16</v>
      </c>
      <c r="M18" s="40">
        <v>21.33</v>
      </c>
      <c r="N18" s="29">
        <v>46247.91</v>
      </c>
      <c r="O18" s="40">
        <v>13.914</v>
      </c>
      <c r="P18" s="29">
        <v>1609.54</v>
      </c>
      <c r="Q18" s="40">
        <v>22.01</v>
      </c>
      <c r="R18" s="29">
        <v>6140320.9400000004</v>
      </c>
      <c r="S18" s="29">
        <f t="shared" ref="S18:S35" si="0">R18+P18+N18+L18+J18+H18+F18+D18</f>
        <v>19023903.880000003</v>
      </c>
    </row>
    <row r="19" spans="2:19" ht="10.5" customHeight="1">
      <c r="B19" s="23"/>
      <c r="C19" s="40"/>
      <c r="D19" s="36"/>
      <c r="E19" s="40"/>
      <c r="F19" s="36"/>
      <c r="G19" s="40"/>
      <c r="H19" s="32"/>
      <c r="I19" s="40"/>
      <c r="J19" s="29"/>
      <c r="K19" s="40"/>
      <c r="L19" s="29"/>
      <c r="M19" s="40"/>
      <c r="N19" s="29"/>
      <c r="O19" s="40"/>
      <c r="P19" s="29"/>
      <c r="Q19" s="40"/>
      <c r="R19" s="29"/>
      <c r="S19" s="29"/>
    </row>
    <row r="20" spans="2:19" ht="10.5" customHeight="1">
      <c r="B20" s="23" t="s">
        <v>5</v>
      </c>
      <c r="C20" s="40">
        <v>4.6740000000000004</v>
      </c>
      <c r="D20" s="36">
        <v>2437601.11</v>
      </c>
      <c r="E20" s="40">
        <v>5.8680000000000003</v>
      </c>
      <c r="F20" s="36">
        <v>145751.72</v>
      </c>
      <c r="G20" s="40">
        <v>3.7570000000000001</v>
      </c>
      <c r="H20" s="32">
        <v>64833</v>
      </c>
      <c r="I20" s="40">
        <v>6.5019999999999998</v>
      </c>
      <c r="J20" s="29">
        <v>129644.53</v>
      </c>
      <c r="K20" s="40">
        <v>5.3879999999999999</v>
      </c>
      <c r="L20" s="29">
        <v>24379.77</v>
      </c>
      <c r="M20" s="40">
        <v>5.3579999999999997</v>
      </c>
      <c r="N20" s="29">
        <v>11474.66</v>
      </c>
      <c r="O20" s="40">
        <v>2.1030000000000002</v>
      </c>
      <c r="P20" s="29">
        <v>243.27</v>
      </c>
      <c r="Q20" s="40">
        <v>4.1840000000000002</v>
      </c>
      <c r="R20" s="29">
        <v>1147424.51</v>
      </c>
      <c r="S20" s="29">
        <f t="shared" si="0"/>
        <v>3961352.57</v>
      </c>
    </row>
    <row r="21" spans="2:19" ht="10.5" customHeight="1">
      <c r="B21" s="23"/>
      <c r="C21" s="40"/>
      <c r="D21" s="36"/>
      <c r="E21" s="40"/>
      <c r="F21" s="36"/>
      <c r="G21" s="40"/>
      <c r="H21" s="32"/>
      <c r="I21" s="40"/>
      <c r="J21" s="29"/>
      <c r="K21" s="40"/>
      <c r="L21" s="29"/>
      <c r="M21" s="40"/>
      <c r="N21" s="29"/>
      <c r="O21" s="40"/>
      <c r="P21" s="29"/>
      <c r="Q21" s="40"/>
      <c r="R21" s="29"/>
      <c r="S21" s="29"/>
    </row>
    <row r="22" spans="2:19" ht="10.5" customHeight="1">
      <c r="B22" s="23" t="s">
        <v>6</v>
      </c>
      <c r="C22" s="40">
        <v>3.8079999999999998</v>
      </c>
      <c r="D22" s="36">
        <v>1985961.71</v>
      </c>
      <c r="E22" s="40">
        <v>4.07</v>
      </c>
      <c r="F22" s="36">
        <v>87970.52</v>
      </c>
      <c r="G22" s="40">
        <v>6.7850000000000001</v>
      </c>
      <c r="H22" s="32">
        <v>60160.87</v>
      </c>
      <c r="I22" s="40">
        <v>4.859</v>
      </c>
      <c r="J22" s="29">
        <v>85781.43</v>
      </c>
      <c r="K22" s="40">
        <v>4.0830000000000002</v>
      </c>
      <c r="L22" s="29">
        <v>18474.87</v>
      </c>
      <c r="M22" s="40">
        <v>4.298</v>
      </c>
      <c r="N22" s="29">
        <v>8695.44</v>
      </c>
      <c r="O22" s="40">
        <v>2.1019999999999999</v>
      </c>
      <c r="P22" s="29">
        <v>243.16</v>
      </c>
      <c r="Q22" s="40">
        <v>4.3140000000000001</v>
      </c>
      <c r="R22" s="29">
        <v>1132650.73</v>
      </c>
      <c r="S22" s="29">
        <f t="shared" si="0"/>
        <v>3379938.73</v>
      </c>
    </row>
    <row r="23" spans="2:19" ht="10.5" customHeight="1">
      <c r="B23" s="23"/>
      <c r="C23" s="40"/>
      <c r="D23" s="36"/>
      <c r="E23" s="40"/>
      <c r="F23" s="36"/>
      <c r="G23" s="40"/>
      <c r="H23" s="32"/>
      <c r="I23" s="40"/>
      <c r="J23" s="29"/>
      <c r="K23" s="40"/>
      <c r="L23" s="29"/>
      <c r="M23" s="40"/>
      <c r="N23" s="29"/>
      <c r="O23" s="40"/>
      <c r="P23" s="29"/>
      <c r="Q23" s="40"/>
      <c r="R23" s="29"/>
      <c r="S23" s="29"/>
    </row>
    <row r="24" spans="2:19" ht="10.5" customHeight="1">
      <c r="B24" s="23" t="s">
        <v>7</v>
      </c>
      <c r="C24" s="40">
        <v>5.01</v>
      </c>
      <c r="D24" s="36">
        <v>2612833.0299999998</v>
      </c>
      <c r="E24" s="40">
        <v>4.835</v>
      </c>
      <c r="F24" s="36">
        <v>110661.53</v>
      </c>
      <c r="G24" s="40">
        <v>6.5659999999999998</v>
      </c>
      <c r="H24" s="32">
        <v>84127.17</v>
      </c>
      <c r="I24" s="40">
        <v>5.62</v>
      </c>
      <c r="J24" s="29">
        <v>104247.07</v>
      </c>
      <c r="K24" s="40">
        <v>4.6929999999999996</v>
      </c>
      <c r="L24" s="29">
        <v>21235.02</v>
      </c>
      <c r="M24" s="40">
        <v>4.83</v>
      </c>
      <c r="N24" s="29">
        <v>9994.5400000000009</v>
      </c>
      <c r="O24" s="40">
        <v>2.302</v>
      </c>
      <c r="P24" s="29">
        <v>266.29000000000002</v>
      </c>
      <c r="Q24" s="40">
        <v>4.7619999999999996</v>
      </c>
      <c r="R24" s="29">
        <v>1280784.6200000001</v>
      </c>
      <c r="S24" s="29">
        <f t="shared" si="0"/>
        <v>4224149.2699999996</v>
      </c>
    </row>
    <row r="25" spans="2:19" ht="10.5" customHeight="1">
      <c r="B25" s="23"/>
      <c r="C25" s="40"/>
      <c r="D25" s="36"/>
      <c r="E25" s="40"/>
      <c r="F25" s="36"/>
      <c r="G25" s="40"/>
      <c r="H25" s="32"/>
      <c r="I25" s="40"/>
      <c r="J25" s="29"/>
      <c r="K25" s="40"/>
      <c r="L25" s="29"/>
      <c r="M25" s="40"/>
      <c r="N25" s="29"/>
      <c r="O25" s="40"/>
      <c r="P25" s="29"/>
      <c r="Q25" s="40"/>
      <c r="R25" s="29"/>
      <c r="S25" s="29"/>
    </row>
    <row r="26" spans="2:19" ht="10.5" customHeight="1">
      <c r="B26" s="23" t="s">
        <v>8</v>
      </c>
      <c r="C26" s="40">
        <v>5.4859999999999998</v>
      </c>
      <c r="D26" s="36">
        <v>2861078.24</v>
      </c>
      <c r="E26" s="40">
        <v>6.6669999999999998</v>
      </c>
      <c r="F26" s="36">
        <v>162341.15</v>
      </c>
      <c r="G26" s="40">
        <v>3.6829999999999998</v>
      </c>
      <c r="H26" s="32">
        <v>405898.43</v>
      </c>
      <c r="I26" s="40">
        <v>8.0820000000000007</v>
      </c>
      <c r="J26" s="29">
        <v>154194.76999999999</v>
      </c>
      <c r="K26" s="40">
        <v>5.5309999999999997</v>
      </c>
      <c r="L26" s="29">
        <v>25026.82</v>
      </c>
      <c r="M26" s="40">
        <v>5.64</v>
      </c>
      <c r="N26" s="29">
        <v>11779.2</v>
      </c>
      <c r="O26" s="40">
        <v>25.826000000000001</v>
      </c>
      <c r="P26" s="29">
        <v>2987.5</v>
      </c>
      <c r="Q26" s="40">
        <v>5.226</v>
      </c>
      <c r="R26" s="29">
        <v>1403331.07</v>
      </c>
      <c r="S26" s="29">
        <f t="shared" si="0"/>
        <v>5026637.18</v>
      </c>
    </row>
    <row r="27" spans="2:19" ht="10.5" customHeight="1">
      <c r="B27" s="23"/>
      <c r="C27" s="40"/>
      <c r="D27" s="36"/>
      <c r="E27" s="40"/>
      <c r="F27" s="36"/>
      <c r="G27" s="40"/>
      <c r="H27" s="32"/>
      <c r="I27" s="40"/>
      <c r="J27" s="29"/>
      <c r="K27" s="40"/>
      <c r="L27" s="29"/>
      <c r="M27" s="40"/>
      <c r="N27" s="29"/>
      <c r="O27" s="40"/>
      <c r="P27" s="29"/>
      <c r="Q27" s="40"/>
      <c r="R27" s="29"/>
      <c r="S27" s="29"/>
    </row>
    <row r="28" spans="2:19" ht="10.5" customHeight="1">
      <c r="B28" s="23" t="s">
        <v>9</v>
      </c>
      <c r="C28" s="40">
        <v>23.056999999999999</v>
      </c>
      <c r="D28" s="36">
        <v>12024768.689999999</v>
      </c>
      <c r="E28" s="40">
        <v>21.273</v>
      </c>
      <c r="F28" s="36">
        <v>539242.15</v>
      </c>
      <c r="G28" s="40">
        <v>18.305</v>
      </c>
      <c r="H28" s="32">
        <v>598349.78</v>
      </c>
      <c r="I28" s="40">
        <v>18.611999999999998</v>
      </c>
      <c r="J28" s="29">
        <v>360147.22</v>
      </c>
      <c r="K28" s="40">
        <v>22.405999999999999</v>
      </c>
      <c r="L28" s="29">
        <v>101383.3</v>
      </c>
      <c r="M28" s="40">
        <v>22.018000000000001</v>
      </c>
      <c r="N28" s="29">
        <v>47717.39</v>
      </c>
      <c r="O28" s="40">
        <v>16.116</v>
      </c>
      <c r="P28" s="29">
        <v>1864.27</v>
      </c>
      <c r="Q28" s="40">
        <v>23.39</v>
      </c>
      <c r="R28" s="29">
        <v>6521496.7699999996</v>
      </c>
      <c r="S28" s="29">
        <f t="shared" si="0"/>
        <v>20194969.57</v>
      </c>
    </row>
    <row r="29" spans="2:19" ht="10.5" customHeight="1">
      <c r="B29" s="23"/>
      <c r="C29" s="40"/>
      <c r="D29" s="36"/>
      <c r="E29" s="40"/>
      <c r="F29" s="36"/>
      <c r="G29" s="40"/>
      <c r="H29" s="32"/>
      <c r="I29" s="40"/>
      <c r="J29" s="29"/>
      <c r="K29" s="40"/>
      <c r="L29" s="29"/>
      <c r="M29" s="40"/>
      <c r="N29" s="29"/>
      <c r="O29" s="40"/>
      <c r="P29" s="29"/>
      <c r="Q29" s="40"/>
      <c r="R29" s="29"/>
      <c r="S29" s="29"/>
    </row>
    <row r="30" spans="2:19" ht="10.5" customHeight="1">
      <c r="B30" s="23" t="s">
        <v>10</v>
      </c>
      <c r="C30" s="40">
        <v>5.0350000000000001</v>
      </c>
      <c r="D30" s="36">
        <v>2625871.12</v>
      </c>
      <c r="E30" s="40">
        <v>5.6459999999999999</v>
      </c>
      <c r="F30" s="36">
        <v>130117.96</v>
      </c>
      <c r="G30" s="40">
        <v>5.3010000000000002</v>
      </c>
      <c r="H30" s="32">
        <v>130531.21</v>
      </c>
      <c r="I30" s="40">
        <v>7.3209999999999997</v>
      </c>
      <c r="J30" s="29">
        <v>137250.29</v>
      </c>
      <c r="K30" s="40">
        <v>4.7789999999999999</v>
      </c>
      <c r="L30" s="29">
        <v>21624.15</v>
      </c>
      <c r="M30" s="40">
        <v>4.9649999999999999</v>
      </c>
      <c r="N30" s="29">
        <v>10177.69</v>
      </c>
      <c r="O30" s="40">
        <v>8.5090000000000003</v>
      </c>
      <c r="P30" s="29">
        <v>984.3</v>
      </c>
      <c r="Q30" s="40">
        <v>3.7210000000000001</v>
      </c>
      <c r="R30" s="29">
        <v>972747.23</v>
      </c>
      <c r="S30" s="29">
        <f t="shared" si="0"/>
        <v>4029303.95</v>
      </c>
    </row>
    <row r="31" spans="2:19" ht="10.5" customHeight="1">
      <c r="B31" s="23"/>
      <c r="C31" s="40"/>
      <c r="D31" s="36"/>
      <c r="E31" s="40"/>
      <c r="F31" s="36"/>
      <c r="G31" s="40"/>
      <c r="H31" s="32"/>
      <c r="I31" s="40"/>
      <c r="J31" s="29"/>
      <c r="K31" s="40"/>
      <c r="L31" s="29"/>
      <c r="M31" s="40"/>
      <c r="N31" s="29"/>
      <c r="O31" s="40"/>
      <c r="P31" s="29"/>
      <c r="Q31" s="40"/>
      <c r="R31" s="29"/>
      <c r="S31" s="29"/>
    </row>
    <row r="32" spans="2:19" ht="10.5" customHeight="1">
      <c r="B32" s="23" t="s">
        <v>11</v>
      </c>
      <c r="C32" s="40">
        <v>13.724</v>
      </c>
      <c r="D32" s="36">
        <v>7157389.3200000003</v>
      </c>
      <c r="E32" s="40">
        <v>13.157999999999999</v>
      </c>
      <c r="F32" s="36">
        <v>319560.89</v>
      </c>
      <c r="G32" s="40">
        <v>16.125</v>
      </c>
      <c r="H32" s="32">
        <v>349804.04</v>
      </c>
      <c r="I32" s="40">
        <v>11.215999999999999</v>
      </c>
      <c r="J32" s="29">
        <v>213760.02</v>
      </c>
      <c r="K32" s="40">
        <v>13.63</v>
      </c>
      <c r="L32" s="29">
        <v>61673.41</v>
      </c>
      <c r="M32" s="40">
        <v>13.644</v>
      </c>
      <c r="N32" s="29">
        <v>29027.4</v>
      </c>
      <c r="O32" s="40">
        <v>7.407</v>
      </c>
      <c r="P32" s="29">
        <v>856.83</v>
      </c>
      <c r="Q32" s="40">
        <v>14.597</v>
      </c>
      <c r="R32" s="29">
        <v>4018755.51</v>
      </c>
      <c r="S32" s="29">
        <f t="shared" si="0"/>
        <v>12150827.42</v>
      </c>
    </row>
    <row r="33" spans="2:19" ht="10.5" customHeight="1">
      <c r="B33" s="23"/>
      <c r="C33" s="40"/>
      <c r="D33" s="36"/>
      <c r="E33" s="40"/>
      <c r="F33" s="36"/>
      <c r="G33" s="40"/>
      <c r="H33" s="32"/>
      <c r="I33" s="40"/>
      <c r="J33" s="29"/>
      <c r="K33" s="40"/>
      <c r="L33" s="29"/>
      <c r="M33" s="40"/>
      <c r="N33" s="29"/>
      <c r="O33" s="40"/>
      <c r="P33" s="29"/>
      <c r="Q33" s="40"/>
      <c r="R33" s="29"/>
      <c r="S33" s="29"/>
    </row>
    <row r="34" spans="2:19" ht="10.5" customHeight="1">
      <c r="B34" s="23" t="s">
        <v>12</v>
      </c>
      <c r="C34" s="40">
        <v>12.602</v>
      </c>
      <c r="D34" s="36">
        <v>6572239.8899999997</v>
      </c>
      <c r="E34" s="40">
        <v>14.426</v>
      </c>
      <c r="F34" s="36">
        <v>351710.56</v>
      </c>
      <c r="G34" s="40">
        <v>17.806999999999999</v>
      </c>
      <c r="H34" s="32">
        <v>570288.16</v>
      </c>
      <c r="I34" s="40">
        <v>15.877000000000001</v>
      </c>
      <c r="J34" s="29">
        <v>305905.63</v>
      </c>
      <c r="K34" s="40">
        <v>12.673999999999999</v>
      </c>
      <c r="L34" s="29">
        <v>57347.67</v>
      </c>
      <c r="M34" s="40">
        <v>12.798999999999999</v>
      </c>
      <c r="N34" s="29">
        <v>26991.439999999999</v>
      </c>
      <c r="O34" s="40">
        <v>19.318999999999999</v>
      </c>
      <c r="P34" s="29">
        <v>2234.7800000000002</v>
      </c>
      <c r="Q34" s="40">
        <v>12.93</v>
      </c>
      <c r="R34" s="29">
        <v>3526929.44</v>
      </c>
      <c r="S34" s="29">
        <f t="shared" si="0"/>
        <v>11413647.569999998</v>
      </c>
    </row>
    <row r="35" spans="2:19" s="34" customFormat="1" ht="15.75" thickBot="1">
      <c r="B35" s="10" t="s">
        <v>13</v>
      </c>
      <c r="C35" s="42">
        <f t="shared" ref="C35:R35" si="1">SUM(C16:C34)</f>
        <v>100</v>
      </c>
      <c r="D35" s="33">
        <f t="shared" si="1"/>
        <v>52152355.869999997</v>
      </c>
      <c r="E35" s="42">
        <f t="shared" si="1"/>
        <v>100</v>
      </c>
      <c r="F35" s="33">
        <f t="shared" si="1"/>
        <v>2450432.39</v>
      </c>
      <c r="G35" s="42">
        <f t="shared" si="1"/>
        <v>100</v>
      </c>
      <c r="H35" s="33">
        <f t="shared" si="1"/>
        <v>2884030.35</v>
      </c>
      <c r="I35" s="42">
        <f t="shared" si="1"/>
        <v>99.999999999999986</v>
      </c>
      <c r="J35" s="33">
        <f t="shared" si="1"/>
        <v>1925499.1100000003</v>
      </c>
      <c r="K35" s="42">
        <f t="shared" si="1"/>
        <v>100</v>
      </c>
      <c r="L35" s="33">
        <f t="shared" si="1"/>
        <v>452482.79</v>
      </c>
      <c r="M35" s="42">
        <f t="shared" si="1"/>
        <v>100</v>
      </c>
      <c r="N35" s="33">
        <f t="shared" si="1"/>
        <v>212966.99</v>
      </c>
      <c r="O35" s="42">
        <f t="shared" si="1"/>
        <v>100</v>
      </c>
      <c r="P35" s="33">
        <f t="shared" si="1"/>
        <v>11567.8</v>
      </c>
      <c r="Q35" s="42">
        <f t="shared" si="1"/>
        <v>100</v>
      </c>
      <c r="R35" s="33">
        <f t="shared" si="1"/>
        <v>27476894.140000004</v>
      </c>
      <c r="S35" s="33">
        <f t="shared" si="0"/>
        <v>87566229.439999998</v>
      </c>
    </row>
    <row r="36" spans="2:19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58" spans="1:20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</sheetData>
  <mergeCells count="27">
    <mergeCell ref="N14:N15"/>
    <mergeCell ref="O14:O15"/>
    <mergeCell ref="P14:P15"/>
    <mergeCell ref="O12:P13"/>
    <mergeCell ref="G14:G15"/>
    <mergeCell ref="H14:H15"/>
    <mergeCell ref="I14:I15"/>
    <mergeCell ref="J14:J15"/>
    <mergeCell ref="K14:K15"/>
    <mergeCell ref="L14:L15"/>
    <mergeCell ref="M14:M15"/>
    <mergeCell ref="A8:T8"/>
    <mergeCell ref="B12:B13"/>
    <mergeCell ref="C12:D13"/>
    <mergeCell ref="G12:H13"/>
    <mergeCell ref="K12:L13"/>
    <mergeCell ref="M12:N13"/>
    <mergeCell ref="S12:S15"/>
    <mergeCell ref="C14:C15"/>
    <mergeCell ref="D14:D15"/>
    <mergeCell ref="Q12:R13"/>
    <mergeCell ref="Q14:Q15"/>
    <mergeCell ref="R14:R15"/>
    <mergeCell ref="E12:F13"/>
    <mergeCell ref="E14:E15"/>
    <mergeCell ref="F14:F15"/>
    <mergeCell ref="I12:J13"/>
  </mergeCells>
  <pageMargins left="0.32" right="0.11811023622047245" top="0.31496062992125984" bottom="0.31496062992125984" header="0.31496062992125984" footer="0.31496062992125984"/>
  <pageSetup paperSize="215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8:K44"/>
  <sheetViews>
    <sheetView workbookViewId="0"/>
  </sheetViews>
  <sheetFormatPr baseColWidth="10" defaultRowHeight="15"/>
  <cols>
    <col min="1" max="1" width="6.85546875" customWidth="1"/>
    <col min="2" max="2" width="14.7109375" customWidth="1"/>
    <col min="3" max="3" width="8.7109375" customWidth="1"/>
    <col min="4" max="4" width="14.7109375" customWidth="1"/>
    <col min="5" max="6" width="13.140625" customWidth="1"/>
    <col min="7" max="7" width="14.42578125" customWidth="1"/>
    <col min="8" max="8" width="14.7109375" customWidth="1"/>
    <col min="9" max="9" width="13.28515625" bestFit="1" customWidth="1"/>
  </cols>
  <sheetData>
    <row r="8" spans="2:11" ht="35.25" customHeight="1">
      <c r="B8" s="102" t="s">
        <v>49</v>
      </c>
      <c r="C8" s="102"/>
      <c r="D8" s="102"/>
      <c r="E8" s="102"/>
      <c r="F8" s="102"/>
      <c r="G8" s="102"/>
      <c r="H8" s="102"/>
      <c r="I8" s="102"/>
    </row>
    <row r="9" spans="2:11" ht="15" customHeight="1">
      <c r="E9" s="103"/>
      <c r="F9" s="103"/>
      <c r="G9" s="103"/>
      <c r="H9" s="103"/>
    </row>
    <row r="10" spans="2:11" ht="15.75" thickBot="1">
      <c r="B10" s="70"/>
      <c r="C10" s="70"/>
      <c r="D10" s="70"/>
      <c r="E10" s="70"/>
      <c r="F10" s="70"/>
      <c r="G10" s="70"/>
      <c r="H10" s="70"/>
    </row>
    <row r="11" spans="2:11" ht="57" thickBot="1">
      <c r="B11" s="48" t="s">
        <v>0</v>
      </c>
      <c r="C11" s="38" t="s">
        <v>35</v>
      </c>
      <c r="D11" s="71" t="s">
        <v>50</v>
      </c>
      <c r="E11" s="37" t="s">
        <v>51</v>
      </c>
      <c r="F11" s="71" t="s">
        <v>52</v>
      </c>
      <c r="G11" s="58" t="s">
        <v>33</v>
      </c>
      <c r="H11" s="72" t="s">
        <v>53</v>
      </c>
      <c r="I11" s="58" t="s">
        <v>2</v>
      </c>
      <c r="J11" s="61"/>
      <c r="K11" s="61"/>
    </row>
    <row r="12" spans="2:11">
      <c r="B12" s="73" t="s">
        <v>3</v>
      </c>
      <c r="C12" s="74">
        <v>1165.808</v>
      </c>
      <c r="D12" s="74">
        <v>1029.9673877999999</v>
      </c>
      <c r="E12" s="74">
        <v>24087.621336000004</v>
      </c>
      <c r="F12" s="74">
        <v>281.4027498000105</v>
      </c>
      <c r="G12" s="15">
        <v>164216.89229804001</v>
      </c>
      <c r="H12" s="15">
        <v>98245.032079980054</v>
      </c>
      <c r="I12" s="15">
        <f>SUM(C12:H12)</f>
        <v>289026.7238516201</v>
      </c>
      <c r="J12" s="64"/>
      <c r="K12" s="61"/>
    </row>
    <row r="13" spans="2:11" ht="10.5" customHeight="1">
      <c r="B13" s="51"/>
      <c r="C13" s="9"/>
      <c r="D13" s="9"/>
      <c r="E13" s="9"/>
      <c r="F13" s="9"/>
      <c r="G13" s="15"/>
      <c r="H13" s="15"/>
      <c r="I13" s="15"/>
      <c r="J13" s="65"/>
      <c r="K13" s="61"/>
    </row>
    <row r="14" spans="2:11" ht="10.5" customHeight="1">
      <c r="B14" s="51" t="s">
        <v>4</v>
      </c>
      <c r="C14" s="9">
        <v>2289.98</v>
      </c>
      <c r="D14" s="9">
        <v>-938.50061540000047</v>
      </c>
      <c r="E14" s="9">
        <v>100388.62116</v>
      </c>
      <c r="F14" s="9">
        <v>-6034.5256346000097</v>
      </c>
      <c r="G14" s="15">
        <v>545969.55212240003</v>
      </c>
      <c r="H14" s="15">
        <v>-89457.644915259851</v>
      </c>
      <c r="I14" s="15">
        <f t="shared" ref="I14:I31" si="0">SUM(C14:H14)</f>
        <v>552217.4821171402</v>
      </c>
      <c r="J14" s="66"/>
      <c r="K14" s="61"/>
    </row>
    <row r="15" spans="2:11" ht="10.5" customHeight="1">
      <c r="B15" s="51"/>
      <c r="C15" s="9"/>
      <c r="D15" s="9"/>
      <c r="E15" s="9"/>
      <c r="F15" s="9"/>
      <c r="G15" s="15"/>
      <c r="H15" s="15"/>
      <c r="I15" s="15"/>
      <c r="J15" s="65"/>
      <c r="K15" s="61"/>
    </row>
    <row r="16" spans="2:11" ht="10.5" customHeight="1">
      <c r="B16" s="51" t="s">
        <v>5</v>
      </c>
      <c r="C16" s="9">
        <v>957.62799999999993</v>
      </c>
      <c r="D16" s="9">
        <v>804.19905170000004</v>
      </c>
      <c r="E16" s="9">
        <v>25217.169816000001</v>
      </c>
      <c r="F16" s="9">
        <v>-469.00458299999445</v>
      </c>
      <c r="G16" s="15">
        <v>123121.70512148002</v>
      </c>
      <c r="H16" s="15">
        <v>77093.995532340021</v>
      </c>
      <c r="I16" s="15">
        <f t="shared" si="0"/>
        <v>226725.69293852005</v>
      </c>
      <c r="J16" s="66"/>
      <c r="K16" s="61"/>
    </row>
    <row r="17" spans="2:11" ht="10.5" customHeight="1">
      <c r="B17" s="51"/>
      <c r="C17" s="9"/>
      <c r="D17" s="9"/>
      <c r="E17" s="9"/>
      <c r="F17" s="9"/>
      <c r="G17" s="15"/>
      <c r="H17" s="15"/>
      <c r="I17" s="15"/>
      <c r="J17" s="65"/>
      <c r="K17" s="61"/>
    </row>
    <row r="18" spans="2:11" ht="10.5" customHeight="1">
      <c r="B18" s="51" t="s">
        <v>6</v>
      </c>
      <c r="C18" s="9">
        <v>2060.982</v>
      </c>
      <c r="D18" s="9">
        <v>2511.4714478000005</v>
      </c>
      <c r="E18" s="9">
        <v>20228.330696000001</v>
      </c>
      <c r="F18" s="9">
        <v>3361.1995115000027</v>
      </c>
      <c r="G18" s="15">
        <v>222353.14592740001</v>
      </c>
      <c r="H18" s="15">
        <v>240069.37376174005</v>
      </c>
      <c r="I18" s="15">
        <f t="shared" si="0"/>
        <v>490584.50334444008</v>
      </c>
      <c r="J18" s="66"/>
      <c r="K18" s="61"/>
    </row>
    <row r="19" spans="2:11" ht="10.5" customHeight="1">
      <c r="B19" s="51"/>
      <c r="C19" s="9"/>
      <c r="D19" s="9"/>
      <c r="E19" s="9"/>
      <c r="F19" s="9"/>
      <c r="G19" s="15"/>
      <c r="H19" s="15"/>
      <c r="I19" s="15"/>
      <c r="J19" s="65"/>
      <c r="K19" s="61"/>
    </row>
    <row r="20" spans="2:11" ht="10.5" customHeight="1">
      <c r="B20" s="51" t="s">
        <v>7</v>
      </c>
      <c r="C20" s="9">
        <v>1748.7120000000002</v>
      </c>
      <c r="D20" s="9">
        <v>1963.9590778000006</v>
      </c>
      <c r="E20" s="9">
        <v>22732.16316</v>
      </c>
      <c r="F20" s="9">
        <v>2141.7875956999997</v>
      </c>
      <c r="G20" s="15">
        <v>215176.23524824</v>
      </c>
      <c r="H20" s="15">
        <v>186425.44048873999</v>
      </c>
      <c r="I20" s="15">
        <f t="shared" si="0"/>
        <v>430188.29757047998</v>
      </c>
      <c r="J20" s="66"/>
      <c r="K20" s="61"/>
    </row>
    <row r="21" spans="2:11" ht="10.5" customHeight="1">
      <c r="B21" s="51"/>
      <c r="C21" s="9"/>
      <c r="D21" s="9"/>
      <c r="E21" s="9"/>
      <c r="F21" s="9"/>
      <c r="G21" s="15"/>
      <c r="H21" s="15"/>
      <c r="I21" s="15"/>
      <c r="J21" s="65"/>
      <c r="K21" s="61"/>
    </row>
    <row r="22" spans="2:11" ht="10.5" customHeight="1">
      <c r="B22" s="51" t="s">
        <v>8</v>
      </c>
      <c r="C22" s="9">
        <v>1769.5300000000002</v>
      </c>
      <c r="D22" s="9">
        <v>-5580.1172485999996</v>
      </c>
      <c r="E22" s="9">
        <v>26544.389279999999</v>
      </c>
      <c r="F22" s="9">
        <v>1704.049984900008</v>
      </c>
      <c r="G22" s="15">
        <v>120696.63028012002</v>
      </c>
      <c r="H22" s="15">
        <v>-530870.58156166004</v>
      </c>
      <c r="I22" s="15">
        <f t="shared" si="0"/>
        <v>-385736.09926524002</v>
      </c>
      <c r="J22" s="66"/>
      <c r="K22" s="61"/>
    </row>
    <row r="23" spans="2:11" ht="10.5" customHeight="1">
      <c r="B23" s="51"/>
      <c r="C23" s="9"/>
      <c r="D23" s="9"/>
      <c r="E23" s="9"/>
      <c r="F23" s="9"/>
      <c r="G23" s="15"/>
      <c r="H23" s="15"/>
      <c r="I23" s="15"/>
      <c r="J23" s="65"/>
      <c r="K23" s="61"/>
    </row>
    <row r="24" spans="2:11" ht="10.5" customHeight="1">
      <c r="B24" s="51" t="s">
        <v>9</v>
      </c>
      <c r="C24" s="9">
        <v>2518.9780000000001</v>
      </c>
      <c r="D24" s="9">
        <v>-1293.4174576</v>
      </c>
      <c r="E24" s="9">
        <v>103626.66013599999</v>
      </c>
      <c r="F24" s="9">
        <v>-6065.7926068000525</v>
      </c>
      <c r="G24" s="15">
        <v>599878.3104202</v>
      </c>
      <c r="H24" s="15">
        <v>-124760.46195491991</v>
      </c>
      <c r="I24" s="15">
        <f t="shared" si="0"/>
        <v>573904.27653688006</v>
      </c>
      <c r="J24" s="66"/>
      <c r="K24" s="61"/>
    </row>
    <row r="25" spans="2:11" ht="10.5" customHeight="1">
      <c r="B25" s="51"/>
      <c r="C25" s="9"/>
      <c r="D25" s="9"/>
      <c r="E25" s="9"/>
      <c r="F25" s="9"/>
      <c r="G25" s="15"/>
      <c r="H25" s="15"/>
      <c r="I25" s="15"/>
      <c r="J25" s="65"/>
      <c r="K25" s="61"/>
    </row>
    <row r="26" spans="2:11" ht="10.5" customHeight="1">
      <c r="B26" s="51" t="s">
        <v>10</v>
      </c>
      <c r="C26" s="9">
        <v>2040.164</v>
      </c>
      <c r="D26" s="9">
        <v>415.78733510000029</v>
      </c>
      <c r="E26" s="9">
        <v>23367.534179999999</v>
      </c>
      <c r="F26" s="9">
        <v>2907.8284145999933</v>
      </c>
      <c r="G26" s="15">
        <v>173720.56397364003</v>
      </c>
      <c r="H26" s="15">
        <v>39594.331701500036</v>
      </c>
      <c r="I26" s="15">
        <f t="shared" si="0"/>
        <v>242046.20960484009</v>
      </c>
      <c r="J26" s="66"/>
      <c r="K26" s="61"/>
    </row>
    <row r="27" spans="2:11" ht="10.5" customHeight="1">
      <c r="B27" s="51"/>
      <c r="C27" s="9"/>
      <c r="D27" s="9"/>
      <c r="E27" s="9"/>
      <c r="F27" s="9"/>
      <c r="G27" s="15"/>
      <c r="H27" s="15"/>
      <c r="I27" s="15"/>
      <c r="J27" s="65"/>
      <c r="K27" s="61"/>
    </row>
    <row r="28" spans="2:11" ht="10.5" customHeight="1">
      <c r="B28" s="51" t="s">
        <v>11</v>
      </c>
      <c r="C28" s="9">
        <v>2935.3379999999997</v>
      </c>
      <c r="D28" s="9">
        <v>2155.5884072999997</v>
      </c>
      <c r="E28" s="9">
        <v>64214.831088000006</v>
      </c>
      <c r="F28" s="9">
        <v>218.86880539997946</v>
      </c>
      <c r="G28" s="15">
        <v>528436.9164450001</v>
      </c>
      <c r="H28" s="15">
        <v>204153.4831989602</v>
      </c>
      <c r="I28" s="15">
        <f t="shared" si="0"/>
        <v>802115.0259446603</v>
      </c>
      <c r="J28" s="66"/>
      <c r="K28" s="61"/>
    </row>
    <row r="29" spans="2:11" ht="10.5" customHeight="1">
      <c r="B29" s="51"/>
      <c r="C29" s="9"/>
      <c r="D29" s="9"/>
      <c r="E29" s="9"/>
      <c r="F29" s="9"/>
      <c r="G29" s="15"/>
      <c r="H29" s="15"/>
      <c r="I29" s="15"/>
      <c r="J29" s="65"/>
      <c r="K29" s="61"/>
    </row>
    <row r="30" spans="2:11" ht="10.5" customHeight="1" thickBot="1">
      <c r="B30" s="75" t="s">
        <v>12</v>
      </c>
      <c r="C30" s="76">
        <v>3330.88</v>
      </c>
      <c r="D30" s="76">
        <v>-1068.9373858999998</v>
      </c>
      <c r="E30" s="76">
        <v>60237.879148</v>
      </c>
      <c r="F30" s="76">
        <v>1954.1857624999902</v>
      </c>
      <c r="G30" s="15">
        <v>583558.21216348012</v>
      </c>
      <c r="H30" s="15">
        <v>-100492.9683314198</v>
      </c>
      <c r="I30" s="15">
        <f t="shared" si="0"/>
        <v>547519.25135666039</v>
      </c>
      <c r="J30" s="66"/>
      <c r="K30" s="61"/>
    </row>
    <row r="31" spans="2:11" ht="10.5" customHeight="1" thickBot="1">
      <c r="B31" s="10" t="s">
        <v>13</v>
      </c>
      <c r="C31" s="11">
        <v>20818.000000000004</v>
      </c>
      <c r="D31" s="11">
        <v>1.8189894035458565E-12</v>
      </c>
      <c r="E31" s="52">
        <v>470645.2</v>
      </c>
      <c r="F31" s="52">
        <v>-7.2759576141834259E-11</v>
      </c>
      <c r="G31" s="77">
        <v>3277128.1640000003</v>
      </c>
      <c r="H31" s="77">
        <v>7.4214767664670944E-10</v>
      </c>
      <c r="I31" s="77">
        <f t="shared" si="0"/>
        <v>3768591.364000001</v>
      </c>
      <c r="J31" s="65"/>
      <c r="K31" s="61"/>
    </row>
    <row r="32" spans="2:11">
      <c r="B32" s="16"/>
      <c r="C32" s="17"/>
      <c r="D32" s="17"/>
      <c r="E32" s="16"/>
      <c r="F32" s="16"/>
      <c r="G32" s="16"/>
      <c r="H32" s="16"/>
      <c r="I32" s="16"/>
      <c r="J32" s="16"/>
    </row>
    <row r="33" spans="2:10">
      <c r="B33" s="16"/>
      <c r="C33" s="17"/>
      <c r="D33" s="17"/>
      <c r="E33" s="16"/>
      <c r="F33" s="16"/>
      <c r="G33" s="16"/>
      <c r="H33" s="16"/>
      <c r="I33" s="16"/>
      <c r="J33" s="16"/>
    </row>
    <row r="34" spans="2:10">
      <c r="B34" s="16"/>
      <c r="C34" s="17"/>
      <c r="D34" s="16"/>
      <c r="E34" s="16"/>
      <c r="F34" s="16"/>
      <c r="G34" s="16"/>
      <c r="H34" s="16"/>
    </row>
    <row r="35" spans="2:10">
      <c r="B35" s="16"/>
      <c r="C35" s="17"/>
      <c r="D35" s="16"/>
      <c r="E35" s="16"/>
      <c r="F35" s="16"/>
      <c r="G35" s="16"/>
      <c r="H35" s="16"/>
    </row>
    <row r="36" spans="2:10">
      <c r="B36" s="16"/>
      <c r="C36" s="16"/>
      <c r="D36" s="16" t="s">
        <v>54</v>
      </c>
      <c r="E36" s="16"/>
      <c r="F36" s="16"/>
      <c r="G36" s="16"/>
      <c r="H36" s="16"/>
    </row>
    <row r="38" spans="2:10">
      <c r="B38" s="98"/>
      <c r="C38" s="98"/>
      <c r="D38" s="98"/>
      <c r="E38" s="98"/>
      <c r="F38" s="53"/>
      <c r="G38" s="53"/>
      <c r="H38" s="53"/>
      <c r="I38" s="53"/>
    </row>
    <row r="40" spans="2:10">
      <c r="C40" s="16"/>
    </row>
    <row r="41" spans="2:10">
      <c r="B41" s="54"/>
      <c r="C41" s="78"/>
      <c r="D41" s="54"/>
      <c r="E41" s="54"/>
      <c r="F41" s="54"/>
      <c r="G41" s="54"/>
      <c r="H41" s="54"/>
      <c r="I41" s="54"/>
    </row>
    <row r="42" spans="2:10">
      <c r="B42" s="54"/>
      <c r="C42" s="78"/>
      <c r="D42" s="54"/>
      <c r="E42" s="54"/>
      <c r="F42" s="54"/>
      <c r="G42" s="54"/>
      <c r="H42" s="54"/>
      <c r="I42" s="54"/>
    </row>
    <row r="43" spans="2:10">
      <c r="B43" s="54"/>
      <c r="C43" s="78"/>
      <c r="D43" s="54"/>
      <c r="E43" s="54"/>
      <c r="F43" s="54"/>
      <c r="G43" s="54"/>
      <c r="H43" s="54"/>
      <c r="I43" s="54"/>
    </row>
    <row r="44" spans="2:10">
      <c r="B44" s="99"/>
      <c r="C44" s="99"/>
      <c r="D44" s="99"/>
      <c r="E44" s="99"/>
      <c r="F44" s="55"/>
      <c r="G44" s="55"/>
      <c r="H44" s="55"/>
      <c r="I44" s="55"/>
    </row>
  </sheetData>
  <mergeCells count="4">
    <mergeCell ref="B8:I8"/>
    <mergeCell ref="E9:H9"/>
    <mergeCell ref="B38:E38"/>
    <mergeCell ref="B44:E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ENERO</vt:lpstr>
      <vt:lpstr>% ENERO</vt:lpstr>
      <vt:lpstr>AJUSTE ENERO</vt:lpstr>
      <vt:lpstr>FEBRERO</vt:lpstr>
      <vt:lpstr>% FEBRERO</vt:lpstr>
      <vt:lpstr>AJUSTE FEBRERO</vt:lpstr>
      <vt:lpstr>MARZO</vt:lpstr>
      <vt:lpstr>% MARZO</vt:lpstr>
      <vt:lpstr>AJUSTE MARZO</vt:lpstr>
      <vt:lpstr>PRIMER TRIMESTRE</vt:lpstr>
      <vt:lpstr>%1TRIMESTRE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kvazquez</cp:lastModifiedBy>
  <cp:lastPrinted>2014-10-30T16:53:49Z</cp:lastPrinted>
  <dcterms:created xsi:type="dcterms:W3CDTF">2014-08-07T22:18:15Z</dcterms:created>
  <dcterms:modified xsi:type="dcterms:W3CDTF">2017-04-21T21:21:20Z</dcterms:modified>
</cp:coreProperties>
</file>